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alit_o\Desktop\"/>
    </mc:Choice>
  </mc:AlternateContent>
  <xr:revisionPtr revIDLastSave="0" documentId="8_{0AFC69F4-6786-41F5-9B35-9D5012BF29D0}" xr6:coauthVersionLast="47" xr6:coauthVersionMax="47" xr10:uidLastSave="{00000000-0000-0000-0000-000000000000}"/>
  <bookViews>
    <workbookView xWindow="-108" yWindow="-108" windowWidth="23256" windowHeight="12456" activeTab="2" xr2:uid="{5C0D3A8F-A702-4EA6-A3CA-003627B8C138}"/>
  </bookViews>
  <sheets>
    <sheet name="1 רשימת חוזים" sheetId="1" r:id="rId1"/>
    <sheet name="ניהול חוזים" sheetId="2" r:id="rId2"/>
    <sheet name="2 רשימת מונים" sheetId="3" r:id="rId3"/>
    <sheet name="3 ריכוז מונים" sheetId="11" r:id="rId4"/>
    <sheet name="צריכה לפי משב 2024" sheetId="5" r:id="rId5"/>
    <sheet name="טבלת סיכום 2024" sheetId="10" r:id="rId6"/>
    <sheet name="צריכה לפי משב 2023" sheetId="6" r:id="rId7"/>
    <sheet name="4 מאור רחובות" sheetId="7" r:id="rId8"/>
    <sheet name="5 מאור רחובות מסונן" sheetId="8" r:id="rId9"/>
    <sheet name="דוח צריכה שעתי" sheetId="4" r:id="rId10"/>
    <sheet name="טבלת סיכום" sheetId="9" r:id="rId11"/>
  </sheets>
  <definedNames>
    <definedName name="_xlnm._FilterDatabase" localSheetId="0" hidden="1">'1 רשימת חוזים'!$A$1:$X$1</definedName>
    <definedName name="_xlnm._FilterDatabase" localSheetId="2" hidden="1">'2 רשימת מונים'!$A$1:$W$182</definedName>
    <definedName name="_xlnm._FilterDatabase" localSheetId="7" hidden="1">'4 מאור רחובות'!$A$2:$W$171</definedName>
    <definedName name="_xlnm._FilterDatabase" localSheetId="8" hidden="1">'5 מאור רחובות מסונן'!$A$2:$W$89</definedName>
    <definedName name="_xlnm._FilterDatabase" localSheetId="1" hidden="1">'ניהול חוזים'!$A$1:$H$166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1" l="1"/>
  <c r="E3" i="11"/>
  <c r="D4" i="11"/>
  <c r="E4" i="11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D80" i="11"/>
  <c r="E80" i="11"/>
  <c r="D81" i="11"/>
  <c r="E81" i="11"/>
  <c r="D82" i="11"/>
  <c r="E82" i="11"/>
  <c r="D83" i="11"/>
  <c r="E83" i="11"/>
  <c r="D84" i="11"/>
  <c r="E84" i="11"/>
  <c r="D85" i="11"/>
  <c r="E85" i="11"/>
  <c r="D86" i="11"/>
  <c r="E86" i="11"/>
  <c r="D87" i="11"/>
  <c r="E87" i="11"/>
  <c r="D88" i="11"/>
  <c r="E88" i="11"/>
  <c r="D89" i="11"/>
  <c r="E89" i="11"/>
  <c r="D90" i="11"/>
  <c r="E90" i="11"/>
  <c r="D91" i="11"/>
  <c r="E91" i="11"/>
  <c r="D92" i="11"/>
  <c r="E92" i="11"/>
  <c r="D93" i="11"/>
  <c r="E93" i="11"/>
  <c r="D94" i="11"/>
  <c r="E94" i="11"/>
  <c r="D95" i="11"/>
  <c r="E95" i="11"/>
  <c r="D96" i="11"/>
  <c r="E96" i="11"/>
  <c r="D97" i="11"/>
  <c r="E97" i="11"/>
  <c r="D98" i="11"/>
  <c r="E98" i="11"/>
  <c r="D99" i="11"/>
  <c r="E99" i="11"/>
  <c r="D100" i="11"/>
  <c r="E100" i="11"/>
  <c r="D101" i="11"/>
  <c r="E101" i="11"/>
  <c r="D102" i="11"/>
  <c r="E102" i="11"/>
  <c r="D103" i="11"/>
  <c r="E103" i="11"/>
  <c r="D104" i="11"/>
  <c r="E104" i="11"/>
  <c r="D105" i="11"/>
  <c r="E105" i="11"/>
  <c r="D106" i="11"/>
  <c r="E106" i="11"/>
  <c r="D107" i="11"/>
  <c r="E107" i="11"/>
  <c r="D108" i="11"/>
  <c r="E108" i="11"/>
  <c r="D109" i="11"/>
  <c r="E109" i="11"/>
  <c r="D110" i="11"/>
  <c r="E110" i="11"/>
  <c r="D111" i="11"/>
  <c r="E111" i="11"/>
  <c r="D112" i="11"/>
  <c r="E112" i="11"/>
  <c r="D113" i="11"/>
  <c r="E113" i="11"/>
  <c r="D114" i="11"/>
  <c r="E114" i="11"/>
  <c r="D115" i="11"/>
  <c r="E115" i="11"/>
  <c r="D116" i="11"/>
  <c r="E116" i="11"/>
  <c r="D117" i="11"/>
  <c r="E117" i="11"/>
  <c r="D118" i="11"/>
  <c r="E118" i="11"/>
  <c r="D119" i="11"/>
  <c r="E119" i="11"/>
  <c r="D120" i="11"/>
  <c r="E120" i="11"/>
  <c r="D121" i="11"/>
  <c r="E121" i="11"/>
  <c r="D122" i="11"/>
  <c r="E122" i="11"/>
  <c r="D123" i="11"/>
  <c r="E123" i="11"/>
  <c r="D124" i="11"/>
  <c r="E124" i="11"/>
  <c r="D125" i="11"/>
  <c r="E125" i="11"/>
  <c r="D126" i="11"/>
  <c r="E126" i="11"/>
  <c r="D127" i="11"/>
  <c r="E127" i="11"/>
  <c r="D128" i="11"/>
  <c r="E128" i="11"/>
  <c r="D129" i="11"/>
  <c r="E129" i="11"/>
  <c r="D130" i="11"/>
  <c r="E130" i="11"/>
  <c r="D131" i="11"/>
  <c r="E131" i="11"/>
  <c r="D132" i="11"/>
  <c r="E132" i="11"/>
  <c r="D133" i="11"/>
  <c r="E133" i="11"/>
  <c r="D134" i="11"/>
  <c r="E134" i="11"/>
  <c r="D135" i="11"/>
  <c r="E135" i="11"/>
  <c r="D136" i="11"/>
  <c r="E136" i="11"/>
  <c r="D137" i="11"/>
  <c r="E137" i="11"/>
  <c r="D138" i="11"/>
  <c r="E138" i="11"/>
  <c r="D139" i="11"/>
  <c r="E139" i="11"/>
  <c r="D140" i="11"/>
  <c r="E140" i="11"/>
  <c r="D141" i="11"/>
  <c r="E141" i="11"/>
  <c r="D142" i="11"/>
  <c r="E142" i="11"/>
  <c r="D143" i="11"/>
  <c r="E143" i="11"/>
  <c r="D144" i="11"/>
  <c r="E144" i="11"/>
  <c r="D145" i="11"/>
  <c r="E145" i="11"/>
  <c r="D146" i="11"/>
  <c r="E146" i="11"/>
  <c r="D147" i="11"/>
  <c r="E147" i="11"/>
  <c r="D148" i="11"/>
  <c r="E148" i="11"/>
  <c r="D149" i="11"/>
  <c r="E149" i="11"/>
  <c r="D150" i="11"/>
  <c r="E150" i="11"/>
  <c r="D151" i="11"/>
  <c r="E151" i="11"/>
  <c r="D152" i="11"/>
  <c r="E152" i="11"/>
  <c r="D153" i="11"/>
  <c r="E153" i="11"/>
  <c r="D154" i="11"/>
  <c r="E154" i="11"/>
  <c r="D155" i="11"/>
  <c r="E155" i="11"/>
  <c r="D156" i="11"/>
  <c r="E156" i="11"/>
  <c r="D157" i="11"/>
  <c r="E157" i="11"/>
  <c r="D158" i="11"/>
  <c r="E158" i="11"/>
  <c r="D159" i="11"/>
  <c r="E159" i="11"/>
  <c r="D160" i="11"/>
  <c r="E160" i="11"/>
  <c r="D161" i="11"/>
  <c r="E161" i="11"/>
  <c r="D162" i="11"/>
  <c r="E162" i="11"/>
  <c r="D163" i="11"/>
  <c r="E163" i="11"/>
  <c r="D164" i="11"/>
  <c r="E164" i="11"/>
  <c r="D165" i="11"/>
  <c r="E165" i="11"/>
  <c r="E2" i="11"/>
  <c r="D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2" i="11"/>
  <c r="N38" i="9"/>
  <c r="I26" i="9"/>
  <c r="H28" i="9"/>
  <c r="H38" i="9" s="1"/>
  <c r="H29" i="9"/>
  <c r="H30" i="9"/>
  <c r="H31" i="9"/>
  <c r="H32" i="9"/>
  <c r="H33" i="9"/>
  <c r="H34" i="9"/>
  <c r="H35" i="9"/>
  <c r="H36" i="9"/>
  <c r="H37" i="9"/>
  <c r="H27" i="9"/>
  <c r="H26" i="9"/>
  <c r="F28" i="9"/>
  <c r="F29" i="9"/>
  <c r="F30" i="9"/>
  <c r="F31" i="9"/>
  <c r="F32" i="9"/>
  <c r="F33" i="9"/>
  <c r="F38" i="9" s="1"/>
  <c r="F34" i="9"/>
  <c r="F35" i="9"/>
  <c r="F36" i="9"/>
  <c r="F37" i="9"/>
  <c r="F27" i="9"/>
  <c r="F26" i="9"/>
  <c r="F47" i="9"/>
  <c r="H47" i="9" s="1"/>
  <c r="F46" i="9"/>
  <c r="H46" i="9" s="1"/>
  <c r="F45" i="9"/>
  <c r="F44" i="9"/>
  <c r="F43" i="9"/>
  <c r="F42" i="9"/>
  <c r="G43" i="9"/>
  <c r="H44" i="9"/>
  <c r="G49" i="9"/>
  <c r="G48" i="9"/>
  <c r="G42" i="9"/>
  <c r="H48" i="9"/>
  <c r="G47" i="9"/>
  <c r="G46" i="9"/>
  <c r="G45" i="9"/>
  <c r="H45" i="9"/>
  <c r="G44" i="9"/>
  <c r="H43" i="9"/>
  <c r="N45" i="9"/>
  <c r="N44" i="9"/>
  <c r="J37" i="9"/>
  <c r="J36" i="9"/>
  <c r="J35" i="9"/>
  <c r="J34" i="9"/>
  <c r="J33" i="9"/>
  <c r="J32" i="9"/>
  <c r="L32" i="9" s="1"/>
  <c r="J31" i="9"/>
  <c r="J30" i="9"/>
  <c r="J28" i="9"/>
  <c r="L28" i="9" s="1"/>
  <c r="J29" i="9"/>
  <c r="L29" i="9" s="1"/>
  <c r="J27" i="9"/>
  <c r="J26" i="9"/>
  <c r="L37" i="9"/>
  <c r="L36" i="9"/>
  <c r="L35" i="9"/>
  <c r="L34" i="9"/>
  <c r="L33" i="9"/>
  <c r="L30" i="9"/>
  <c r="L26" i="9"/>
  <c r="L93" i="8"/>
  <c r="M93" i="8"/>
  <c r="N93" i="8"/>
  <c r="O93" i="8"/>
  <c r="P93" i="8"/>
  <c r="Q93" i="8"/>
  <c r="R93" i="8"/>
  <c r="S93" i="8"/>
  <c r="T93" i="8"/>
  <c r="U93" i="8"/>
  <c r="V93" i="8"/>
  <c r="W93" i="8"/>
  <c r="K93" i="8"/>
  <c r="L92" i="8"/>
  <c r="M92" i="8"/>
  <c r="N92" i="8"/>
  <c r="O92" i="8"/>
  <c r="P92" i="8"/>
  <c r="Q92" i="8"/>
  <c r="R92" i="8"/>
  <c r="S92" i="8"/>
  <c r="T92" i="8"/>
  <c r="U92" i="8"/>
  <c r="V92" i="8"/>
  <c r="W92" i="8"/>
  <c r="K92" i="8"/>
  <c r="H5" i="10"/>
  <c r="H6" i="10"/>
  <c r="H4" i="10"/>
  <c r="G7" i="10"/>
  <c r="G5" i="10"/>
  <c r="G6" i="10"/>
  <c r="G4" i="10"/>
  <c r="E5" i="10"/>
  <c r="E6" i="10"/>
  <c r="E7" i="10"/>
  <c r="E4" i="10"/>
  <c r="C5" i="10"/>
  <c r="C6" i="10"/>
  <c r="C7" i="10"/>
  <c r="C4" i="10"/>
  <c r="H7" i="10"/>
  <c r="F7" i="10"/>
  <c r="D7" i="10"/>
  <c r="B7" i="10"/>
  <c r="F6" i="10"/>
  <c r="F5" i="10"/>
  <c r="F4" i="10"/>
  <c r="D6" i="10"/>
  <c r="D5" i="10"/>
  <c r="D4" i="10"/>
  <c r="B6" i="10"/>
  <c r="B5" i="10"/>
  <c r="B4" i="10"/>
  <c r="E30" i="5"/>
  <c r="D27" i="5"/>
  <c r="E22" i="5"/>
  <c r="D22" i="5"/>
  <c r="D26" i="5"/>
  <c r="D25" i="5"/>
  <c r="D24" i="5"/>
  <c r="E21" i="5"/>
  <c r="D21" i="5"/>
  <c r="E20" i="5"/>
  <c r="E19" i="5"/>
  <c r="D20" i="5"/>
  <c r="D19" i="5"/>
  <c r="N34" i="9" l="1"/>
  <c r="N33" i="9"/>
  <c r="F50" i="9"/>
  <c r="D47" i="9" s="1"/>
  <c r="H49" i="9"/>
  <c r="G50" i="9"/>
  <c r="H42" i="9"/>
  <c r="J38" i="9"/>
  <c r="N32" i="9"/>
  <c r="N28" i="9"/>
  <c r="N30" i="9"/>
  <c r="N36" i="9"/>
  <c r="N29" i="9"/>
  <c r="N35" i="9"/>
  <c r="N37" i="9"/>
  <c r="N26" i="9"/>
  <c r="L31" i="9"/>
  <c r="L27" i="9"/>
  <c r="E46" i="9" l="1"/>
  <c r="E47" i="9"/>
  <c r="E49" i="9"/>
  <c r="E42" i="9"/>
  <c r="E45" i="9"/>
  <c r="E48" i="9"/>
  <c r="E50" i="9"/>
  <c r="E43" i="9"/>
  <c r="E44" i="9"/>
  <c r="D50" i="9"/>
  <c r="D48" i="9"/>
  <c r="D43" i="9"/>
  <c r="D44" i="9"/>
  <c r="D42" i="9"/>
  <c r="D49" i="9"/>
  <c r="D45" i="9"/>
  <c r="D46" i="9"/>
  <c r="N31" i="9"/>
  <c r="L38" i="9"/>
  <c r="N27" i="9"/>
  <c r="M27" i="9" l="1"/>
  <c r="M35" i="9"/>
  <c r="K29" i="9"/>
  <c r="K37" i="9"/>
  <c r="K27" i="9"/>
  <c r="M34" i="9"/>
  <c r="M28" i="9"/>
  <c r="M36" i="9"/>
  <c r="K30" i="9"/>
  <c r="K26" i="9"/>
  <c r="M29" i="9"/>
  <c r="M37" i="9"/>
  <c r="K31" i="9"/>
  <c r="M33" i="9"/>
  <c r="K28" i="9"/>
  <c r="M30" i="9"/>
  <c r="M38" i="9"/>
  <c r="K32" i="9"/>
  <c r="M31" i="9"/>
  <c r="M26" i="9"/>
  <c r="K33" i="9"/>
  <c r="K35" i="9"/>
  <c r="K36" i="9"/>
  <c r="M32" i="9"/>
  <c r="K38" i="9"/>
  <c r="K34" i="9"/>
  <c r="I33" i="9"/>
  <c r="G29" i="9"/>
  <c r="G37" i="9"/>
  <c r="I38" i="9"/>
  <c r="I34" i="9"/>
  <c r="G30" i="9"/>
  <c r="G26" i="9"/>
  <c r="I27" i="9"/>
  <c r="G31" i="9"/>
  <c r="I35" i="9"/>
  <c r="I28" i="9"/>
  <c r="I36" i="9"/>
  <c r="G32" i="9"/>
  <c r="I30" i="9"/>
  <c r="G34" i="9"/>
  <c r="I29" i="9"/>
  <c r="I37" i="9"/>
  <c r="G33" i="9"/>
  <c r="I31" i="9"/>
  <c r="G27" i="9"/>
  <c r="G35" i="9"/>
  <c r="I32" i="9"/>
  <c r="G28" i="9"/>
  <c r="G36" i="9"/>
  <c r="G38" i="9" l="1"/>
</calcChain>
</file>

<file path=xl/sharedStrings.xml><?xml version="1.0" encoding="utf-8"?>
<sst xmlns="http://schemas.openxmlformats.org/spreadsheetml/2006/main" count="8077" uniqueCount="455">
  <si>
    <t>חשבון חוזה</t>
  </si>
  <si>
    <t>תאריך פתיחת חוזה</t>
  </si>
  <si>
    <t>מקדם הספק נמוך מהסף בחודשיים האחרונים</t>
  </si>
  <si>
    <t>מקדם הספק נמוך מהסף ב 12 החודשים האחרונים</t>
  </si>
  <si>
    <t>סטטוס</t>
  </si>
  <si>
    <t>כתובת אספקה</t>
  </si>
  <si>
    <t>ישוב</t>
  </si>
  <si>
    <t>תיאור מקום אספקה</t>
  </si>
  <si>
    <t>תדירות חשבון</t>
  </si>
  <si>
    <t>רמת מתח</t>
  </si>
  <si>
    <t>תעו"ז/לא תעו"ז</t>
  </si>
  <si>
    <t>רישום רציף בפועל</t>
  </si>
  <si>
    <t>האם צורך ממספק פרטי</t>
  </si>
  <si>
    <t>P.V הסדר</t>
  </si>
  <si>
    <t>תיאור ההסדר</t>
  </si>
  <si>
    <t>האם משולם בהו"ק</t>
  </si>
  <si>
    <t>הסדר חשבונית במייל</t>
  </si>
  <si>
    <t>כתובת מייל</t>
  </si>
  <si>
    <t>שטח האתר</t>
  </si>
  <si>
    <t>סעיף תקציבי</t>
  </si>
  <si>
    <t>קבוצה</t>
  </si>
  <si>
    <t>תת קבוצה</t>
  </si>
  <si>
    <t>מרכז שירות חח"י</t>
  </si>
  <si>
    <t>נפה חח"י</t>
  </si>
  <si>
    <t>פעיל</t>
  </si>
  <si>
    <t>RD 2/208 יהודה</t>
  </si>
  <si>
    <t>ערד</t>
  </si>
  <si>
    <t>מאור רחובות</t>
  </si>
  <si>
    <t>דו-חודשי</t>
  </si>
  <si>
    <t>נמוך</t>
  </si>
  <si>
    <t>כן</t>
  </si>
  <si>
    <t>לא</t>
  </si>
  <si>
    <t>galit_o@arad.muni.il</t>
  </si>
  <si>
    <t>ירושלים והנגב</t>
  </si>
  <si>
    <t>נגב</t>
  </si>
  <si>
    <t>RD 1/415 אירוסים</t>
  </si>
  <si>
    <t>אחוה ליד 48 מאור רחובות</t>
  </si>
  <si>
    <t>שד חן ליד 33 מזרקה במרכז המסחרי</t>
  </si>
  <si>
    <t>מזרקה</t>
  </si>
  <si>
    <t>חודשי</t>
  </si>
  <si>
    <t>סדן 16</t>
  </si>
  <si>
    <t>מקלט 32</t>
  </si>
  <si>
    <t>חבר 6</t>
  </si>
  <si>
    <t>אולם ספורט</t>
  </si>
  <si>
    <t>פי.וי</t>
  </si>
  <si>
    <t>סדן 1003</t>
  </si>
  <si>
    <t>במה</t>
  </si>
  <si>
    <t>ענבלים 3</t>
  </si>
  <si>
    <t>גן ילדים</t>
  </si>
  <si>
    <t>אפיק 2</t>
  </si>
  <si>
    <t>מקלט מס -4מועדון רווחה</t>
  </si>
  <si>
    <t>בוקק 12</t>
  </si>
  <si>
    <t>מקלט 8</t>
  </si>
  <si>
    <t>הפלמח עי 18 מאור רחובות</t>
  </si>
  <si>
    <t>הפלמח 23</t>
  </si>
  <si>
    <t>מחסן</t>
  </si>
  <si>
    <t>פלג 22</t>
  </si>
  <si>
    <t>נוער Iמקלט מס 9 מועדו</t>
  </si>
  <si>
    <t>התעשיה 6</t>
  </si>
  <si>
    <t>ארכיון</t>
  </si>
  <si>
    <t>התעשיה 29</t>
  </si>
  <si>
    <t>מחסני גינון</t>
  </si>
  <si>
    <t>אשד 22</t>
  </si>
  <si>
    <t>אפיק 26</t>
  </si>
  <si>
    <t>מקלט 2 מועדונית</t>
  </si>
  <si>
    <t>RD 38/442 שיזף</t>
  </si>
  <si>
    <t>שיזף 21</t>
  </si>
  <si>
    <t>ביס חלמיש</t>
  </si>
  <si>
    <t>halamish1@gmail.com</t>
  </si>
  <si>
    <t>יובל 40</t>
  </si>
  <si>
    <t>מקלט 12</t>
  </si>
  <si>
    <t>צבר 11</t>
  </si>
  <si>
    <t>בית המתנדב</t>
  </si>
  <si>
    <t>RD 16/442 שמעון</t>
  </si>
  <si>
    <t>פלג 13</t>
  </si>
  <si>
    <t>מקלט מס 10 גן ילדים</t>
  </si>
  <si>
    <t>אשד 25</t>
  </si>
  <si>
    <t>מקלט 11</t>
  </si>
  <si>
    <t>RD 403 יהודה</t>
  </si>
  <si>
    <t>חרוב 12</t>
  </si>
  <si>
    <t>RD 409 בן יאיר אלעזר</t>
  </si>
  <si>
    <t>RD 443 בן יאיר אלעזר</t>
  </si>
  <si>
    <t>תאורת פסטיבל ערד</t>
  </si>
  <si>
    <t>הקנאים 43</t>
  </si>
  <si>
    <t>טיפת חלב</t>
  </si>
  <si>
    <t>שד חן 31</t>
  </si>
  <si>
    <t>קולנוע</t>
  </si>
  <si>
    <t>RD A/4424 הקנאים</t>
  </si>
  <si>
    <t>RD4/442 חברון מאור רחובות עמוד</t>
  </si>
  <si>
    <t>אפיק 16</t>
  </si>
  <si>
    <t>מקלט 3</t>
  </si>
  <si>
    <t>יהודה 41</t>
  </si>
  <si>
    <t>מח גבייה</t>
  </si>
  <si>
    <t>RD 3/207 התעשיה</t>
  </si>
  <si>
    <t>RD 9/421 עירית</t>
  </si>
  <si>
    <t>בן יאיר אלעזר 17</t>
  </si>
  <si>
    <t>בצלאל פ.המכונה מ.רחובות</t>
  </si>
  <si>
    <t>שד חן 46</t>
  </si>
  <si>
    <t>מועדון ורד</t>
  </si>
  <si>
    <t>RD 23/442 יאשיהו</t>
  </si>
  <si>
    <t xml:space="preserve">בן יאיר אלעזר עי מס 55 מאור רחובות מאור </t>
  </si>
  <si>
    <t>RD 43/207 הקודחים</t>
  </si>
  <si>
    <t>הפלמח 4</t>
  </si>
  <si>
    <t>משרדי העיריה</t>
  </si>
  <si>
    <t>RD 5/204 ערבה</t>
  </si>
  <si>
    <t>RD 4/416 הגלעד</t>
  </si>
  <si>
    <t>נגה 9</t>
  </si>
  <si>
    <t>מקלט</t>
  </si>
  <si>
    <t>מזרח 13</t>
  </si>
  <si>
    <t>RD 37/442 חברון</t>
  </si>
  <si>
    <t>יאשיהו 16</t>
  </si>
  <si>
    <t>משרדים וציבורי מ.קליטה</t>
  </si>
  <si>
    <t>יאשיהו 10</t>
  </si>
  <si>
    <t>ביס צור אורט</t>
  </si>
  <si>
    <t>RD 7/442 הקנאים</t>
  </si>
  <si>
    <t>RD 2/453 יהודה</t>
  </si>
  <si>
    <t>מונה נמצא בגובה</t>
  </si>
  <si>
    <t>RD 13/442 שמעון</t>
  </si>
  <si>
    <t>שד חן 28</t>
  </si>
  <si>
    <t>שד חן 30</t>
  </si>
  <si>
    <t>תאורה לשרותים צבוריים</t>
  </si>
  <si>
    <t>דוכיפת 25</t>
  </si>
  <si>
    <t>מקלט 4</t>
  </si>
  <si>
    <t>שד חן 7</t>
  </si>
  <si>
    <t>מרכז פסגה</t>
  </si>
  <si>
    <t>נורית 14</t>
  </si>
  <si>
    <t>בן יאיר אלעזר 28</t>
  </si>
  <si>
    <t>בית העם</t>
  </si>
  <si>
    <t>orit.matnas.arad@gmail.com</t>
  </si>
  <si>
    <t>RD 2/451 בן יאיר אלעזר</t>
  </si>
  <si>
    <t>עי שמשון 39 וגן שעשועים</t>
  </si>
  <si>
    <t>אתרוג מול 16 מאור רחובות מאור רחובות</t>
  </si>
  <si>
    <t>RD 19/204 נגה</t>
  </si>
  <si>
    <t>שמעון 12</t>
  </si>
  <si>
    <t>ביס לבנות</t>
  </si>
  <si>
    <t>levaot@gmail.com</t>
  </si>
  <si>
    <t>הפלמח 1</t>
  </si>
  <si>
    <t>מגרש כדורגל</t>
  </si>
  <si>
    <t>יהודה 24</t>
  </si>
  <si>
    <t>RD 437 מואב</t>
  </si>
  <si>
    <t>הקנאים 47</t>
  </si>
  <si>
    <t>ביס טללים - רח שמעון 44</t>
  </si>
  <si>
    <t>מונה נטו</t>
  </si>
  <si>
    <t>telalim40@gmail.com</t>
  </si>
  <si>
    <t>RD 40/442 חרוב</t>
  </si>
  <si>
    <t>נורית 8א</t>
  </si>
  <si>
    <t>RD 3/403 שד חן</t>
  </si>
  <si>
    <t>RD 10/424 אודם</t>
  </si>
  <si>
    <t>ערבה 38</t>
  </si>
  <si>
    <t>שד חן 53</t>
  </si>
  <si>
    <t>קונסבטוריון</t>
  </si>
  <si>
    <t>raaya@matnas-arad.org</t>
  </si>
  <si>
    <t>שד חן 21</t>
  </si>
  <si>
    <t>שמעון 3</t>
  </si>
  <si>
    <t>בן יאיר אלעזר 26</t>
  </si>
  <si>
    <t>תאורת חניה</t>
  </si>
  <si>
    <t>הספורט 4</t>
  </si>
  <si>
    <t>יהודה 42</t>
  </si>
  <si>
    <t>בן יאיר אלעזר 53</t>
  </si>
  <si>
    <t>נחל אחרי 12 מאור רחובות</t>
  </si>
  <si>
    <t>שד חן 12</t>
  </si>
  <si>
    <t>שד חן 49</t>
  </si>
  <si>
    <t>ביס אבישור</t>
  </si>
  <si>
    <t>avishur1@gmail.com</t>
  </si>
  <si>
    <t>RD 32/442 אגס</t>
  </si>
  <si>
    <t>שד חן 9</t>
  </si>
  <si>
    <t>איכות הסביבה</t>
  </si>
  <si>
    <t>יהודה 28</t>
  </si>
  <si>
    <t>שפח</t>
  </si>
  <si>
    <t>שד חן 3א</t>
  </si>
  <si>
    <t>RD 1/446 שד חן</t>
  </si>
  <si>
    <t>יהודה מול מס 46 גן החמישה מאור רחובות מא</t>
  </si>
  <si>
    <t>שמעון 49</t>
  </si>
  <si>
    <t>גן ילדים ערבה</t>
  </si>
  <si>
    <t>עינות 4</t>
  </si>
  <si>
    <t>שד חן 14</t>
  </si>
  <si>
    <t>RD 32/207 הפלדה</t>
  </si>
  <si>
    <t>RD 407 אביב</t>
  </si>
  <si>
    <t>RD 10/201 ענבלים</t>
  </si>
  <si>
    <t>RD 222 התעשיה</t>
  </si>
  <si>
    <t>דוכיפת 63</t>
  </si>
  <si>
    <t>גן ילדים זמיר אנקור</t>
  </si>
  <si>
    <t>נוף עי מס 32 מאור רחובות מאור רחובות</t>
  </si>
  <si>
    <t>אטד עי מס 4 מקלט מקלט - מנהרה</t>
  </si>
  <si>
    <t>אגמית עי מס 24 מקלט 13 מקלט - מנהרה</t>
  </si>
  <si>
    <t>מקלט -13ליד אגמית 26</t>
  </si>
  <si>
    <t>לשם עי מס 1 מאור רחובות מאור רחובות</t>
  </si>
  <si>
    <t>התעשיה 13</t>
  </si>
  <si>
    <t>דוכיפת ליד 1 פ.זרזיר מאור רחובות</t>
  </si>
  <si>
    <t>עגור עי מס 5 מקלט מס 2 מקלט - מנהרה</t>
  </si>
  <si>
    <t>מקלט מס 2</t>
  </si>
  <si>
    <t>שד חן 33</t>
  </si>
  <si>
    <t>תאורת ככר מחסן הגא</t>
  </si>
  <si>
    <t>RD 68/442 אגמית</t>
  </si>
  <si>
    <t>אשד 22א</t>
  </si>
  <si>
    <t>גן ילדים אפיק</t>
  </si>
  <si>
    <t>244/721 DR דוד המלך תטפ</t>
  </si>
  <si>
    <t>רענן 9</t>
  </si>
  <si>
    <t>מרכז צעירים</t>
  </si>
  <si>
    <t>התעשיה 42</t>
  </si>
  <si>
    <t>התעשיה עי מס 6 מאור רחובות מאור רחובות</t>
  </si>
  <si>
    <t>התעשיה 11</t>
  </si>
  <si>
    <t>יהודה 16</t>
  </si>
  <si>
    <t>ביס יעלים</t>
  </si>
  <si>
    <t>yeelim.arad@gmail.com</t>
  </si>
  <si>
    <t>הפלמח 41</t>
  </si>
  <si>
    <t>בית כנסת</t>
  </si>
  <si>
    <t>יהודה 20</t>
  </si>
  <si>
    <t>בית ספר עופרים</t>
  </si>
  <si>
    <t>kedemarad3@gmail.com</t>
  </si>
  <si>
    <t>אופן 8</t>
  </si>
  <si>
    <t>מחסן הגא</t>
  </si>
  <si>
    <t>המכבים 13</t>
  </si>
  <si>
    <t>מוזיאון</t>
  </si>
  <si>
    <t>אחוה 15</t>
  </si>
  <si>
    <t>נתיב מרים 17</t>
  </si>
  <si>
    <t>לילית עי מס 5 מקלט מס 1 מקלט - מנהרה</t>
  </si>
  <si>
    <t>מקלט מס 1</t>
  </si>
  <si>
    <t>הכרמל 1</t>
  </si>
  <si>
    <t>הדס 6</t>
  </si>
  <si>
    <t>RD 424 מואב</t>
  </si>
  <si>
    <t>RD 16/218 אפיק</t>
  </si>
  <si>
    <t>ערבה 10א</t>
  </si>
  <si>
    <t>RD 63/442 אגמית</t>
  </si>
  <si>
    <t>דוכיפת 61</t>
  </si>
  <si>
    <t>מקלט מס 5</t>
  </si>
  <si>
    <t>עפרוני 27</t>
  </si>
  <si>
    <t>לשם עי מס 7 מקלט מקלט - מנהרה</t>
  </si>
  <si>
    <t>צבר עי מס 9 מאור רחובות מאור רחובות</t>
  </si>
  <si>
    <t>RD 7/201 ניגונים</t>
  </si>
  <si>
    <t>זמיר 40</t>
  </si>
  <si>
    <t>מקלט 15 מועדון גשר</t>
  </si>
  <si>
    <t>אודם 7</t>
  </si>
  <si>
    <t>גן ילדים רותם-רימון</t>
  </si>
  <si>
    <t>סמטת האקליפטוס 2</t>
  </si>
  <si>
    <t>מועדון פיס לנוער</t>
  </si>
  <si>
    <t>יאשיהו 8</t>
  </si>
  <si>
    <t>מועדון תפוח פייס</t>
  </si>
  <si>
    <t>XRD28/442 יאשיהו</t>
  </si>
  <si>
    <t>תור ליד 1 מאור רחובות</t>
  </si>
  <si>
    <t>RD 3/226 סדן</t>
  </si>
  <si>
    <t>התעשיה 24</t>
  </si>
  <si>
    <t>שמעון 49/2</t>
  </si>
  <si>
    <t>גן אגוז</t>
  </si>
  <si>
    <t>שאול המלך 16</t>
  </si>
  <si>
    <t>יאשיהו 2</t>
  </si>
  <si>
    <t>ביס תיכון מקיף</t>
  </si>
  <si>
    <t>מרכז רעים, פארק יהושפט</t>
  </si>
  <si>
    <t>צופית עי מס 9 מקלט 11 מקלט - מנהרה</t>
  </si>
  <si>
    <t>שאול המלך 8</t>
  </si>
  <si>
    <t>ביס ספר מוזן מאחמ 900</t>
  </si>
  <si>
    <t>הפלמח 18</t>
  </si>
  <si>
    <t>לשכת עבודה</t>
  </si>
  <si>
    <t>יהודה 34</t>
  </si>
  <si>
    <t>משרד</t>
  </si>
  <si>
    <t>יהודה 79א</t>
  </si>
  <si>
    <t>חיבור זמני לבניה</t>
  </si>
  <si>
    <t>יהודה 55</t>
  </si>
  <si>
    <t>RD 13/246</t>
  </si>
  <si>
    <t>תל ערד</t>
  </si>
  <si>
    <t>ביס אלפורעה ב</t>
  </si>
  <si>
    <t>הקנאים 29</t>
  </si>
  <si>
    <t>ביס אלפורעה א</t>
  </si>
  <si>
    <t>מספר חוזה</t>
  </si>
  <si>
    <t>כתובת האתר</t>
  </si>
  <si>
    <t>כינוי האתר</t>
  </si>
  <si>
    <t>שטח במ"ר</t>
  </si>
  <si>
    <t>קבוצה ראשית</t>
  </si>
  <si>
    <t>מאור רחובות ערד</t>
  </si>
  <si>
    <t/>
  </si>
  <si>
    <t xml:space="preserve"> ערד</t>
  </si>
  <si>
    <t>מזרקה ערד</t>
  </si>
  <si>
    <t>מקלט 32 ערד</t>
  </si>
  <si>
    <t>אולם ספורט ערד</t>
  </si>
  <si>
    <t>במה ערד</t>
  </si>
  <si>
    <t>גן ילדים ערד</t>
  </si>
  <si>
    <t>מקלט מס -4מועדון רווחה ערד</t>
  </si>
  <si>
    <t>מקלט 8 ערד</t>
  </si>
  <si>
    <t>מחסן ערד</t>
  </si>
  <si>
    <t>נוער Iמקלט מס 9 מועדו ערד</t>
  </si>
  <si>
    <t>ארכיון ערד</t>
  </si>
  <si>
    <t>מחסני גינון ערד</t>
  </si>
  <si>
    <t>מקלט 2 מועדונית ערד</t>
  </si>
  <si>
    <t>ביס חלמיש ערד</t>
  </si>
  <si>
    <t>מקלט 12 ערד</t>
  </si>
  <si>
    <t>בית המתנדב ערד</t>
  </si>
  <si>
    <t>מקלט מס 10 גן ילדים ערד</t>
  </si>
  <si>
    <t>מקלט 11 ערד</t>
  </si>
  <si>
    <t>תאורת פסטיבל ערד ערד</t>
  </si>
  <si>
    <t>טיפת חלב ערד</t>
  </si>
  <si>
    <t>קולנוע ערד</t>
  </si>
  <si>
    <t>RD4/442 חברון מאור רחובות עמוד ערד</t>
  </si>
  <si>
    <t>מקלט 3 ערד</t>
  </si>
  <si>
    <t>מח גבייה ערד</t>
  </si>
  <si>
    <t>מועדון ורד ערד</t>
  </si>
  <si>
    <t>משרדי העיריה ערד</t>
  </si>
  <si>
    <t>מקלט ערד</t>
  </si>
  <si>
    <t>משרדים וציבורי מ.קליטה ערד</t>
  </si>
  <si>
    <t>ביס צור אורט ערד</t>
  </si>
  <si>
    <t>מונה נמצא בגובה ערד</t>
  </si>
  <si>
    <t>תאורה לשרותים צבוריים ערד</t>
  </si>
  <si>
    <t>מקלט 4 ערד</t>
  </si>
  <si>
    <t>מרכז פסגה ערד</t>
  </si>
  <si>
    <t>בית העם ערד</t>
  </si>
  <si>
    <t>עי שמשון 39 וגן שעשועים ערד</t>
  </si>
  <si>
    <t>ביס לבנות ערד</t>
  </si>
  <si>
    <t>מגרש כדורגל ערד</t>
  </si>
  <si>
    <t>ביס טללים - רח שמעון 44 ערד</t>
  </si>
  <si>
    <t>קונסבטוריון ערד</t>
  </si>
  <si>
    <t>תאורת חניה ערד</t>
  </si>
  <si>
    <t>ביס אבישור ערד</t>
  </si>
  <si>
    <t>איכות הסביבה ערד</t>
  </si>
  <si>
    <t>שפח ערד</t>
  </si>
  <si>
    <t>גן ילדים ערבה ערד</t>
  </si>
  <si>
    <t>גן ילדים זמיר אנקור ערד</t>
  </si>
  <si>
    <t>מקלט -13ליד אגמית 26 ערד</t>
  </si>
  <si>
    <t>מקלט מס 2 ערד</t>
  </si>
  <si>
    <t>תאורת ככר מחסן הגא ערד</t>
  </si>
  <si>
    <t>גן ילדים אפיק ערד</t>
  </si>
  <si>
    <t>מרכז צעירים ערד</t>
  </si>
  <si>
    <t>ביס יעלים ערד</t>
  </si>
  <si>
    <t>בית כנסת ערד</t>
  </si>
  <si>
    <t>בית ספר עופרים ערד</t>
  </si>
  <si>
    <t>מחסן הגא ערד</t>
  </si>
  <si>
    <t>מוזיאון ערד</t>
  </si>
  <si>
    <t>מקלט מס 1 ערד</t>
  </si>
  <si>
    <t>מקלט מס 5 ערד</t>
  </si>
  <si>
    <t>מקלט 15 מועדון גשר ערד</t>
  </si>
  <si>
    <t>גן ילדים רותם-רימון ערד</t>
  </si>
  <si>
    <t>מועדון פיס לנוער ערד</t>
  </si>
  <si>
    <t>מועדון תפוח פייס ערד</t>
  </si>
  <si>
    <t>גן אגוז ערד</t>
  </si>
  <si>
    <t>ביס תיכון מקיף ערד</t>
  </si>
  <si>
    <t>לשכת עבודה ערד</t>
  </si>
  <si>
    <t>ביס ספר מוזן מאחמ 900 ערד</t>
  </si>
  <si>
    <t>משרד ערד</t>
  </si>
  <si>
    <t>חיבור זמני לבניה ערד</t>
  </si>
  <si>
    <t>ביס אלפורעה ב תל ערד</t>
  </si>
  <si>
    <t>ביס אלפורעה א תל ערד</t>
  </si>
  <si>
    <t>סטאטוס</t>
  </si>
  <si>
    <t>מספר מונה</t>
  </si>
  <si>
    <t>קוד מונה</t>
  </si>
  <si>
    <t>גורם הכפלה</t>
  </si>
  <si>
    <t>תאריך התקנה</t>
  </si>
  <si>
    <t>סטאטוס מונה</t>
  </si>
  <si>
    <t>תאריך ניתוק</t>
  </si>
  <si>
    <t>גודל חיבור (KVA)</t>
  </si>
  <si>
    <t>גודל חיבור (AMPER)</t>
  </si>
  <si>
    <t>תעו"ז / לא תעו"ז</t>
  </si>
  <si>
    <t>קריאה מרחוק</t>
  </si>
  <si>
    <t>בר ניוד</t>
  </si>
  <si>
    <t>תת-קבוצה</t>
  </si>
  <si>
    <t>מחובר</t>
  </si>
  <si>
    <t>מנותק</t>
  </si>
  <si>
    <t>סוג מש"ב</t>
  </si>
  <si>
    <t>פסגה</t>
  </si>
  <si>
    <t>גבע</t>
  </si>
  <si>
    <t>שפל</t>
  </si>
  <si>
    <t>לא-תעוז</t>
  </si>
  <si>
    <t>Total</t>
  </si>
  <si>
    <t>חודש חשבון</t>
  </si>
  <si>
    <t>צריכה בקוט"ש</t>
  </si>
  <si>
    <t>אחוז מסה"כ צריכה</t>
  </si>
  <si>
    <t>חיוב ללא מע"מ (בש"ח)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</si>
  <si>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</si>
  <si>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</si>
  <si>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</si>
  <si>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</si>
  <si>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</si>
  <si>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</si>
  <si>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</si>
  <si>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</si>
  <si>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</si>
  <si>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</si>
  <si>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</si>
  <si>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</si>
  <si>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תעוז</t>
  </si>
  <si>
    <t>חורף</t>
  </si>
  <si>
    <t>קיץ</t>
  </si>
  <si>
    <t>מעבר</t>
  </si>
  <si>
    <t>לא תעוז</t>
  </si>
  <si>
    <t xml:space="preserve">קיץ </t>
  </si>
  <si>
    <t>תעו"ז</t>
  </si>
  <si>
    <t>סה"כ</t>
  </si>
  <si>
    <t>תקופה</t>
  </si>
  <si>
    <t>KW</t>
  </si>
  <si>
    <t xml:space="preserve"> מסך הכל%</t>
  </si>
  <si>
    <t>חורף - חודשים דצמ', ינו',פב'</t>
  </si>
  <si>
    <t>קיץ - חודשים יוני, יולי, אוגוסט, ספטמבר</t>
  </si>
  <si>
    <t>מעבר - חודשים מרץ, אפריל, מאי,אוקטובר, נובמבר</t>
  </si>
  <si>
    <t>סיכום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</si>
  <si>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</si>
  <si>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</si>
  <si>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</si>
  <si>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</si>
  <si>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</si>
  <si>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</si>
  <si>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</si>
  <si>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</si>
  <si>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</si>
  <si>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</si>
  <si>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</si>
  <si>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</si>
  <si>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תאריך</t>
  </si>
  <si>
    <t>יישוב</t>
  </si>
  <si>
    <t xml:space="preserve">קבוצה </t>
  </si>
  <si>
    <t>שימוש בקוט"ש</t>
  </si>
  <si>
    <t>לא פעיל</t>
  </si>
  <si>
    <t>נחל 15</t>
  </si>
  <si>
    <t>אפיק 42</t>
  </si>
  <si>
    <t>הפלמח 40</t>
  </si>
  <si>
    <t>יהודה 4</t>
  </si>
  <si>
    <t>שד חן 41</t>
  </si>
  <si>
    <t>הפלדה 25</t>
  </si>
  <si>
    <t>מזרח 6</t>
  </si>
  <si>
    <t>שמעון 19</t>
  </si>
  <si>
    <t>הפלמח 25</t>
  </si>
  <si>
    <t>בן יאיר אלעזר 21א</t>
  </si>
  <si>
    <t>ערבה 15</t>
  </si>
  <si>
    <t>שד חן 55</t>
  </si>
  <si>
    <t>שמעון 9</t>
  </si>
  <si>
    <t>מתיא</t>
  </si>
  <si>
    <t>שמעון 5א</t>
  </si>
  <si>
    <t>שד חן 8א</t>
  </si>
  <si>
    <t>שלוה 11</t>
  </si>
  <si>
    <t>נורית 5</t>
  </si>
  <si>
    <t>הצבי 19</t>
  </si>
  <si>
    <t>הפלמח 50</t>
  </si>
  <si>
    <t>שאול המלך 13</t>
  </si>
  <si>
    <t xml:space="preserve">קוטש </t>
  </si>
  <si>
    <t>שעות</t>
  </si>
  <si>
    <t>תאריך קריאה</t>
  </si>
  <si>
    <t>שימוש</t>
  </si>
  <si>
    <t>טבלת סיכום צריכה בקילוואט שעה</t>
  </si>
  <si>
    <t>תאורת רחוב (לא תעוז)</t>
  </si>
  <si>
    <t>כללי</t>
  </si>
  <si>
    <t>חודש</t>
  </si>
  <si>
    <t>סיכום צריכות חשמל</t>
  </si>
  <si>
    <t>משב</t>
  </si>
  <si>
    <t>אחוז מסהכ בעלות</t>
  </si>
  <si>
    <t>אחוז מסהכ בKW</t>
  </si>
  <si>
    <t>עלות החשמל</t>
  </si>
  <si>
    <t xml:space="preserve">KW </t>
  </si>
  <si>
    <t>עלות לקילוואט</t>
  </si>
  <si>
    <t>פסגה קיץ</t>
  </si>
  <si>
    <t>שפל קיץ</t>
  </si>
  <si>
    <t xml:space="preserve"> תאורת רחוב עם הפרדה בין תעוז ללא תעוז</t>
  </si>
  <si>
    <t>פסגה חורף</t>
  </si>
  <si>
    <t>סה"כ קוטש תעו"ז</t>
  </si>
  <si>
    <t>שפל חורף</t>
  </si>
  <si>
    <t>סה"כ קוטש לא תעוז</t>
  </si>
  <si>
    <t>פסגה מעבר</t>
  </si>
  <si>
    <t>שפל מעבר</t>
  </si>
  <si>
    <t>כללי לא תעוז(ללא מאור)</t>
  </si>
  <si>
    <t xml:space="preserve">מאור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</si>
</sst>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b/>
      <sz val="11"/>
      <name val="Calibri"/>
      <family val="2"/>
    </font>
    <font>
      <b/>
      <sz val="11"/>
      <name val="Aptos Narrow"/>
      <family val="2"/>
    </font>
    <font>
      <sz val="11"/>
      <color theme="1"/>
      <name val="Arial"/>
      <family val="2"/>
      <charset val="177"/>
      <scheme val="minor"/>
    </font>
    <font>
      <b/>
      <sz val="12"/>
      <name val="Aptos Narrow"/>
      <family val="2"/>
    </font>
    <font>
      <sz val="12"/>
      <name val="Aptos Narrow"/>
      <family val="2"/>
    </font>
    <font>
      <sz val="11"/>
      <name val="Aptos Narrow"/>
      <family val="2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3" fontId="0" fillId="0" borderId="1" xfId="0" applyNumberFormat="1" applyBorder="1"/>
    <xf numFmtId="4" fontId="0" fillId="0" borderId="1" xfId="0" applyNumberForma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0" fillId="2" borderId="1" xfId="0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readingOrder="2"/>
    </xf>
    <xf numFmtId="0" fontId="8" fillId="0" borderId="1" xfId="0" applyFont="1" applyBorder="1" applyAlignment="1">
      <alignment wrapText="1" readingOrder="2"/>
    </xf>
    <xf numFmtId="0" fontId="8" fillId="2" borderId="1" xfId="0" applyFont="1" applyFill="1" applyBorder="1" applyAlignment="1">
      <alignment horizontal="center" vertical="center" readingOrder="2"/>
    </xf>
    <xf numFmtId="0" fontId="9" fillId="2" borderId="1" xfId="0" applyFont="1" applyFill="1" applyBorder="1" applyAlignment="1">
      <alignment vertical="center" readingOrder="2"/>
    </xf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10" fillId="0" borderId="1" xfId="0" applyNumberFormat="1" applyFont="1" applyBorder="1"/>
    <xf numFmtId="164" fontId="10" fillId="0" borderId="1" xfId="2" applyNumberFormat="1" applyFont="1" applyBorder="1"/>
    <xf numFmtId="3" fontId="11" fillId="0" borderId="1" xfId="0" applyNumberFormat="1" applyFont="1" applyBorder="1"/>
    <xf numFmtId="164" fontId="11" fillId="0" borderId="1" xfId="2" applyNumberFormat="1" applyFont="1" applyBorder="1"/>
    <xf numFmtId="3" fontId="11" fillId="3" borderId="1" xfId="0" applyNumberFormat="1" applyFont="1" applyFill="1" applyBorder="1"/>
    <xf numFmtId="0" fontId="0" fillId="3" borderId="1" xfId="0" applyFill="1" applyBorder="1"/>
    <xf numFmtId="165" fontId="0" fillId="0" borderId="1" xfId="1" applyNumberFormat="1" applyFont="1" applyBorder="1" applyAlignment="1">
      <alignment readingOrder="2"/>
    </xf>
    <xf numFmtId="164" fontId="0" fillId="0" borderId="1" xfId="2" applyNumberFormat="1" applyFont="1" applyBorder="1" applyAlignment="1">
      <alignment readingOrder="2"/>
    </xf>
    <xf numFmtId="165" fontId="6" fillId="0" borderId="1" xfId="1" applyNumberFormat="1" applyFont="1" applyBorder="1" applyAlignment="1">
      <alignment readingOrder="2"/>
    </xf>
    <xf numFmtId="165" fontId="2" fillId="0" borderId="1" xfId="1" applyNumberFormat="1" applyFont="1" applyBorder="1" applyAlignment="1">
      <alignment readingOrder="2"/>
    </xf>
    <xf numFmtId="164" fontId="2" fillId="0" borderId="1" xfId="2" applyNumberFormat="1" applyFont="1" applyBorder="1" applyAlignment="1">
      <alignment readingOrder="2"/>
    </xf>
    <xf numFmtId="165" fontId="2" fillId="0" borderId="1" xfId="0" applyNumberFormat="1" applyFont="1" applyBorder="1" applyAlignment="1">
      <alignment readingOrder="2"/>
    </xf>
    <xf numFmtId="164" fontId="12" fillId="0" borderId="1" xfId="2" applyNumberFormat="1" applyFont="1" applyBorder="1" applyAlignment="1">
      <alignment readingOrder="2"/>
    </xf>
    <xf numFmtId="0" fontId="4" fillId="2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vertical="center" readingOrder="2"/>
    </xf>
    <xf numFmtId="0" fontId="0" fillId="0" borderId="1" xfId="0" applyBorder="1" applyAlignment="1">
      <alignment readingOrder="2"/>
    </xf>
    <xf numFmtId="43" fontId="0" fillId="0" borderId="1" xfId="1" applyFont="1" applyBorder="1" applyAlignment="1">
      <alignment readingOrder="2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readingOrder="2"/>
    </xf>
    <xf numFmtId="164" fontId="7" fillId="0" borderId="1" xfId="2" applyNumberFormat="1" applyFont="1" applyBorder="1"/>
    <xf numFmtId="3" fontId="7" fillId="0" borderId="1" xfId="0" applyNumberFormat="1" applyFont="1" applyBorder="1"/>
    <xf numFmtId="2" fontId="7" fillId="0" borderId="1" xfId="0" applyNumberFormat="1" applyFont="1" applyBorder="1" applyAlignment="1">
      <alignment readingOrder="2"/>
    </xf>
    <xf numFmtId="4" fontId="12" fillId="0" borderId="1" xfId="0" applyNumberFormat="1" applyFont="1" applyBorder="1"/>
    <xf numFmtId="3" fontId="12" fillId="0" borderId="1" xfId="0" applyNumberFormat="1" applyFont="1" applyBorder="1"/>
    <xf numFmtId="0" fontId="7" fillId="0" borderId="1" xfId="0" applyFont="1" applyBorder="1" applyAlignment="1">
      <alignment readingOrder="2"/>
    </xf>
    <xf numFmtId="0" fontId="0" fillId="2" borderId="5" xfId="0" applyFill="1" applyBorder="1"/>
    <xf numFmtId="0" fontId="0" fillId="0" borderId="5" xfId="0" applyBorder="1"/>
    <xf numFmtId="0" fontId="0" fillId="2" borderId="2" xfId="0" applyFill="1" applyBorder="1"/>
    <xf numFmtId="1" fontId="0" fillId="0" borderId="2" xfId="0" applyNumberFormat="1" applyBorder="1"/>
    <xf numFmtId="43" fontId="2" fillId="0" borderId="1" xfId="1" applyFont="1" applyBorder="1"/>
    <xf numFmtId="9" fontId="0" fillId="0" borderId="1" xfId="2" applyFont="1" applyBorder="1"/>
    <xf numFmtId="9" fontId="2" fillId="0" borderId="1" xfId="2" applyFont="1" applyBorder="1"/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357FB8AE-C3B5-4657-9960-166FBB262F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E8EF-3CBB-4190-A8C0-4598A2E2B403}">
  <dimension ref="A1:X166"/>
  <sheetViews>
    <sheetView rightToLeft="1" topLeftCell="A129" zoomScale="85" zoomScaleNormal="85" workbookViewId="0">
      <selection activeCell="A154" sqref="A154"/>
    </sheetView>
  </sheetViews>
  <sheetFormatPr defaultRowHeight="13.8" x14ac:dyDescent="0.25"/>
  <cols>
    <col min="1" max="1" width="11.5" bestFit="1" customWidth="1"/>
    <col min="2" max="2" width="15" bestFit="1" customWidth="1"/>
    <col min="3" max="3" width="13.3984375" customWidth="1"/>
    <col min="6" max="6" width="19.8984375" customWidth="1"/>
    <col min="7" max="7" width="6.5" bestFit="1" customWidth="1"/>
    <col min="8" max="8" width="26.59765625" bestFit="1" customWidth="1"/>
  </cols>
  <sheetData>
    <row r="1" spans="1:24" ht="27.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2">
        <v>341673501</v>
      </c>
      <c r="B2" s="3">
        <v>40505</v>
      </c>
      <c r="C2" s="1"/>
      <c r="D2" s="1"/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31</v>
      </c>
      <c r="N2" s="1" t="s">
        <v>31</v>
      </c>
      <c r="O2" s="1"/>
      <c r="P2" s="1" t="s">
        <v>30</v>
      </c>
      <c r="Q2" s="1" t="s">
        <v>30</v>
      </c>
      <c r="R2" s="1" t="s">
        <v>32</v>
      </c>
      <c r="S2" s="2"/>
      <c r="T2" s="1"/>
      <c r="U2" s="1"/>
      <c r="V2" s="1"/>
      <c r="W2" s="1" t="s">
        <v>33</v>
      </c>
      <c r="X2" s="1" t="s">
        <v>34</v>
      </c>
    </row>
    <row r="3" spans="1:24" x14ac:dyDescent="0.25">
      <c r="A3" s="2">
        <v>341730551</v>
      </c>
      <c r="B3" s="3">
        <v>39614</v>
      </c>
      <c r="C3" s="1"/>
      <c r="D3" s="1"/>
      <c r="E3" s="1" t="s">
        <v>24</v>
      </c>
      <c r="F3" s="1" t="s">
        <v>35</v>
      </c>
      <c r="G3" s="1" t="s">
        <v>26</v>
      </c>
      <c r="H3" s="1"/>
      <c r="I3" s="1" t="s">
        <v>28</v>
      </c>
      <c r="J3" s="1" t="s">
        <v>29</v>
      </c>
      <c r="K3" s="1" t="s">
        <v>31</v>
      </c>
      <c r="L3" s="1" t="s">
        <v>31</v>
      </c>
      <c r="M3" s="1" t="s">
        <v>31</v>
      </c>
      <c r="N3" s="1" t="s">
        <v>31</v>
      </c>
      <c r="O3" s="1"/>
      <c r="P3" s="1" t="s">
        <v>30</v>
      </c>
      <c r="Q3" s="1" t="s">
        <v>30</v>
      </c>
      <c r="R3" s="1" t="s">
        <v>32</v>
      </c>
      <c r="S3" s="2"/>
      <c r="T3" s="1"/>
      <c r="U3" s="1"/>
      <c r="V3" s="1"/>
      <c r="W3" s="1" t="s">
        <v>33</v>
      </c>
      <c r="X3" s="1" t="s">
        <v>34</v>
      </c>
    </row>
    <row r="4" spans="1:24" x14ac:dyDescent="0.25">
      <c r="A4" s="2">
        <v>341779458</v>
      </c>
      <c r="B4" s="3">
        <v>40588</v>
      </c>
      <c r="C4" s="1"/>
      <c r="D4" s="1"/>
      <c r="E4" s="1" t="s">
        <v>24</v>
      </c>
      <c r="F4" s="1" t="s">
        <v>36</v>
      </c>
      <c r="G4" s="1" t="s">
        <v>26</v>
      </c>
      <c r="H4" s="1"/>
      <c r="I4" s="1" t="s">
        <v>28</v>
      </c>
      <c r="J4" s="1" t="s">
        <v>29</v>
      </c>
      <c r="K4" s="1" t="s">
        <v>31</v>
      </c>
      <c r="L4" s="1" t="s">
        <v>31</v>
      </c>
      <c r="M4" s="1" t="s">
        <v>31</v>
      </c>
      <c r="N4" s="1" t="s">
        <v>31</v>
      </c>
      <c r="O4" s="1"/>
      <c r="P4" s="1" t="s">
        <v>30</v>
      </c>
      <c r="Q4" s="1" t="s">
        <v>30</v>
      </c>
      <c r="R4" s="1" t="s">
        <v>32</v>
      </c>
      <c r="S4" s="2"/>
      <c r="T4" s="1"/>
      <c r="U4" s="1"/>
      <c r="V4" s="1"/>
      <c r="W4" s="1" t="s">
        <v>33</v>
      </c>
      <c r="X4" s="1" t="s">
        <v>34</v>
      </c>
    </row>
    <row r="5" spans="1:24" x14ac:dyDescent="0.25">
      <c r="A5" s="2">
        <v>341815843</v>
      </c>
      <c r="B5" s="3">
        <v>40568</v>
      </c>
      <c r="C5" s="1"/>
      <c r="D5" s="1"/>
      <c r="E5" s="1" t="s">
        <v>24</v>
      </c>
      <c r="F5" s="1" t="s">
        <v>37</v>
      </c>
      <c r="G5" s="1" t="s">
        <v>26</v>
      </c>
      <c r="H5" s="1" t="s">
        <v>38</v>
      </c>
      <c r="I5" s="1" t="s">
        <v>39</v>
      </c>
      <c r="J5" s="1" t="s">
        <v>29</v>
      </c>
      <c r="K5" s="1" t="s">
        <v>30</v>
      </c>
      <c r="L5" s="1" t="s">
        <v>31</v>
      </c>
      <c r="M5" s="1" t="s">
        <v>31</v>
      </c>
      <c r="N5" s="1" t="s">
        <v>31</v>
      </c>
      <c r="O5" s="1"/>
      <c r="P5" s="1" t="s">
        <v>30</v>
      </c>
      <c r="Q5" s="1" t="s">
        <v>30</v>
      </c>
      <c r="R5" s="1" t="s">
        <v>32</v>
      </c>
      <c r="S5" s="2"/>
      <c r="T5" s="1"/>
      <c r="U5" s="1"/>
      <c r="V5" s="1"/>
      <c r="W5" s="1" t="s">
        <v>33</v>
      </c>
      <c r="X5" s="1" t="s">
        <v>34</v>
      </c>
    </row>
    <row r="6" spans="1:24" x14ac:dyDescent="0.25">
      <c r="A6" s="2">
        <v>341821053</v>
      </c>
      <c r="B6" s="3">
        <v>40500</v>
      </c>
      <c r="C6" s="1"/>
      <c r="D6" s="1"/>
      <c r="E6" s="1" t="s">
        <v>24</v>
      </c>
      <c r="F6" s="1" t="s">
        <v>40</v>
      </c>
      <c r="G6" s="1" t="s">
        <v>26</v>
      </c>
      <c r="H6" s="1" t="s">
        <v>41</v>
      </c>
      <c r="I6" s="1" t="s">
        <v>28</v>
      </c>
      <c r="J6" s="1" t="s">
        <v>29</v>
      </c>
      <c r="K6" s="1" t="s">
        <v>31</v>
      </c>
      <c r="L6" s="1" t="s">
        <v>30</v>
      </c>
      <c r="M6" s="1" t="s">
        <v>31</v>
      </c>
      <c r="N6" s="1" t="s">
        <v>31</v>
      </c>
      <c r="O6" s="1"/>
      <c r="P6" s="1" t="s">
        <v>30</v>
      </c>
      <c r="Q6" s="1" t="s">
        <v>30</v>
      </c>
      <c r="R6" s="1" t="s">
        <v>32</v>
      </c>
      <c r="S6" s="2"/>
      <c r="T6" s="1"/>
      <c r="U6" s="1"/>
      <c r="V6" s="1"/>
      <c r="W6" s="1" t="s">
        <v>33</v>
      </c>
      <c r="X6" s="1" t="s">
        <v>34</v>
      </c>
    </row>
    <row r="7" spans="1:24" x14ac:dyDescent="0.25">
      <c r="A7" s="2">
        <v>341851239</v>
      </c>
      <c r="B7" s="3">
        <v>39919</v>
      </c>
      <c r="C7" s="1"/>
      <c r="D7" s="1">
        <v>5702.71</v>
      </c>
      <c r="E7" s="1" t="s">
        <v>24</v>
      </c>
      <c r="F7" s="1" t="s">
        <v>42</v>
      </c>
      <c r="G7" s="1" t="s">
        <v>26</v>
      </c>
      <c r="H7" s="1" t="s">
        <v>43</v>
      </c>
      <c r="I7" s="1" t="s">
        <v>39</v>
      </c>
      <c r="J7" s="1" t="s">
        <v>29</v>
      </c>
      <c r="K7" s="1" t="s">
        <v>30</v>
      </c>
      <c r="L7" s="1" t="s">
        <v>30</v>
      </c>
      <c r="M7" s="1" t="s">
        <v>31</v>
      </c>
      <c r="N7" s="1" t="s">
        <v>30</v>
      </c>
      <c r="O7" s="1" t="s">
        <v>44</v>
      </c>
      <c r="P7" s="1" t="s">
        <v>30</v>
      </c>
      <c r="Q7" s="1" t="s">
        <v>30</v>
      </c>
      <c r="R7" s="1" t="s">
        <v>32</v>
      </c>
      <c r="S7" s="2"/>
      <c r="T7" s="1"/>
      <c r="U7" s="1"/>
      <c r="V7" s="1"/>
      <c r="W7" s="1" t="s">
        <v>33</v>
      </c>
      <c r="X7" s="1" t="s">
        <v>34</v>
      </c>
    </row>
    <row r="8" spans="1:24" x14ac:dyDescent="0.25">
      <c r="A8" s="2">
        <v>341930248</v>
      </c>
      <c r="B8" s="3">
        <v>41330</v>
      </c>
      <c r="C8" s="1"/>
      <c r="D8" s="1"/>
      <c r="E8" s="1" t="s">
        <v>24</v>
      </c>
      <c r="F8" s="1" t="s">
        <v>45</v>
      </c>
      <c r="G8" s="1" t="s">
        <v>26</v>
      </c>
      <c r="H8" s="1" t="s">
        <v>46</v>
      </c>
      <c r="I8" s="1" t="s">
        <v>28</v>
      </c>
      <c r="J8" s="1" t="s">
        <v>29</v>
      </c>
      <c r="K8" s="1" t="s">
        <v>31</v>
      </c>
      <c r="L8" s="1" t="s">
        <v>31</v>
      </c>
      <c r="M8" s="1" t="s">
        <v>31</v>
      </c>
      <c r="N8" s="1" t="s">
        <v>31</v>
      </c>
      <c r="O8" s="1"/>
      <c r="P8" s="1" t="s">
        <v>30</v>
      </c>
      <c r="Q8" s="1" t="s">
        <v>30</v>
      </c>
      <c r="R8" s="1" t="s">
        <v>32</v>
      </c>
      <c r="S8" s="2"/>
      <c r="T8" s="1"/>
      <c r="U8" s="1"/>
      <c r="V8" s="1"/>
      <c r="W8" s="1" t="s">
        <v>33</v>
      </c>
      <c r="X8" s="1" t="s">
        <v>34</v>
      </c>
    </row>
    <row r="9" spans="1:24" x14ac:dyDescent="0.25">
      <c r="A9" s="2">
        <v>342039547</v>
      </c>
      <c r="B9" s="3">
        <v>42141</v>
      </c>
      <c r="C9" s="1"/>
      <c r="D9" s="1"/>
      <c r="E9" s="1" t="s">
        <v>24</v>
      </c>
      <c r="F9" s="1" t="s">
        <v>47</v>
      </c>
      <c r="G9" s="1" t="s">
        <v>26</v>
      </c>
      <c r="H9" s="1" t="s">
        <v>48</v>
      </c>
      <c r="I9" s="1" t="s">
        <v>28</v>
      </c>
      <c r="J9" s="1" t="s">
        <v>29</v>
      </c>
      <c r="K9" s="1" t="s">
        <v>31</v>
      </c>
      <c r="L9" s="1" t="s">
        <v>30</v>
      </c>
      <c r="M9" s="1" t="s">
        <v>31</v>
      </c>
      <c r="N9" s="1" t="s">
        <v>30</v>
      </c>
      <c r="O9" s="1" t="s">
        <v>44</v>
      </c>
      <c r="P9" s="1" t="s">
        <v>30</v>
      </c>
      <c r="Q9" s="1" t="s">
        <v>30</v>
      </c>
      <c r="R9" s="1" t="s">
        <v>32</v>
      </c>
      <c r="S9" s="2"/>
      <c r="T9" s="1"/>
      <c r="U9" s="1"/>
      <c r="V9" s="1"/>
      <c r="W9" s="1" t="s">
        <v>33</v>
      </c>
      <c r="X9" s="1" t="s">
        <v>34</v>
      </c>
    </row>
    <row r="10" spans="1:24" x14ac:dyDescent="0.25">
      <c r="A10" s="2">
        <v>342046157</v>
      </c>
      <c r="B10" s="3">
        <v>35024</v>
      </c>
      <c r="C10" s="1"/>
      <c r="D10" s="1"/>
      <c r="E10" s="1" t="s">
        <v>24</v>
      </c>
      <c r="F10" s="1" t="s">
        <v>49</v>
      </c>
      <c r="G10" s="1" t="s">
        <v>26</v>
      </c>
      <c r="H10" s="1" t="s">
        <v>50</v>
      </c>
      <c r="I10" s="1" t="s">
        <v>28</v>
      </c>
      <c r="J10" s="1" t="s">
        <v>29</v>
      </c>
      <c r="K10" s="1" t="s">
        <v>31</v>
      </c>
      <c r="L10" s="1" t="s">
        <v>30</v>
      </c>
      <c r="M10" s="1" t="s">
        <v>31</v>
      </c>
      <c r="N10" s="1" t="s">
        <v>31</v>
      </c>
      <c r="O10" s="1"/>
      <c r="P10" s="1" t="s">
        <v>30</v>
      </c>
      <c r="Q10" s="1" t="s">
        <v>30</v>
      </c>
      <c r="R10" s="1" t="s">
        <v>32</v>
      </c>
      <c r="S10" s="2"/>
      <c r="T10" s="1"/>
      <c r="U10" s="1"/>
      <c r="V10" s="1"/>
      <c r="W10" s="1" t="s">
        <v>33</v>
      </c>
      <c r="X10" s="1" t="s">
        <v>34</v>
      </c>
    </row>
    <row r="11" spans="1:24" x14ac:dyDescent="0.25">
      <c r="A11" s="2">
        <v>342060645</v>
      </c>
      <c r="B11" s="3">
        <v>35278</v>
      </c>
      <c r="C11" s="1"/>
      <c r="D11" s="1"/>
      <c r="E11" s="1" t="s">
        <v>24</v>
      </c>
      <c r="F11" s="1" t="s">
        <v>51</v>
      </c>
      <c r="G11" s="1" t="s">
        <v>26</v>
      </c>
      <c r="H11" s="1" t="s">
        <v>52</v>
      </c>
      <c r="I11" s="1" t="s">
        <v>28</v>
      </c>
      <c r="J11" s="1" t="s">
        <v>29</v>
      </c>
      <c r="K11" s="1" t="s">
        <v>31</v>
      </c>
      <c r="L11" s="1" t="s">
        <v>30</v>
      </c>
      <c r="M11" s="1" t="s">
        <v>31</v>
      </c>
      <c r="N11" s="1" t="s">
        <v>31</v>
      </c>
      <c r="O11" s="1"/>
      <c r="P11" s="1" t="s">
        <v>30</v>
      </c>
      <c r="Q11" s="1" t="s">
        <v>30</v>
      </c>
      <c r="R11" s="1" t="s">
        <v>32</v>
      </c>
      <c r="S11" s="2"/>
      <c r="T11" s="1"/>
      <c r="U11" s="1"/>
      <c r="V11" s="1"/>
      <c r="W11" s="1" t="s">
        <v>33</v>
      </c>
      <c r="X11" s="1" t="s">
        <v>34</v>
      </c>
    </row>
    <row r="12" spans="1:24" x14ac:dyDescent="0.25">
      <c r="A12" s="2">
        <v>342121829</v>
      </c>
      <c r="B12" s="3">
        <v>34878</v>
      </c>
      <c r="C12" s="1"/>
      <c r="D12" s="1"/>
      <c r="E12" s="1" t="s">
        <v>24</v>
      </c>
      <c r="F12" s="1" t="s">
        <v>53</v>
      </c>
      <c r="G12" s="1" t="s">
        <v>26</v>
      </c>
      <c r="H12" s="1"/>
      <c r="I12" s="1" t="s">
        <v>28</v>
      </c>
      <c r="J12" s="1" t="s">
        <v>29</v>
      </c>
      <c r="K12" s="1" t="s">
        <v>31</v>
      </c>
      <c r="L12" s="1" t="s">
        <v>31</v>
      </c>
      <c r="M12" s="1" t="s">
        <v>31</v>
      </c>
      <c r="N12" s="1" t="s">
        <v>31</v>
      </c>
      <c r="O12" s="1"/>
      <c r="P12" s="1" t="s">
        <v>30</v>
      </c>
      <c r="Q12" s="1" t="s">
        <v>30</v>
      </c>
      <c r="R12" s="1" t="s">
        <v>32</v>
      </c>
      <c r="S12" s="2"/>
      <c r="T12" s="1"/>
      <c r="U12" s="1"/>
      <c r="V12" s="1"/>
      <c r="W12" s="1" t="s">
        <v>33</v>
      </c>
      <c r="X12" s="1" t="s">
        <v>34</v>
      </c>
    </row>
    <row r="13" spans="1:24" x14ac:dyDescent="0.25">
      <c r="A13" s="2">
        <v>342154376</v>
      </c>
      <c r="B13" s="3">
        <v>41618</v>
      </c>
      <c r="C13" s="1"/>
      <c r="D13" s="1"/>
      <c r="E13" s="1" t="s">
        <v>24</v>
      </c>
      <c r="F13" s="1" t="s">
        <v>54</v>
      </c>
      <c r="G13" s="1" t="s">
        <v>26</v>
      </c>
      <c r="H13" s="1" t="s">
        <v>55</v>
      </c>
      <c r="I13" s="1" t="s">
        <v>28</v>
      </c>
      <c r="J13" s="1" t="s">
        <v>29</v>
      </c>
      <c r="K13" s="1" t="s">
        <v>31</v>
      </c>
      <c r="L13" s="1" t="s">
        <v>31</v>
      </c>
      <c r="M13" s="1" t="s">
        <v>31</v>
      </c>
      <c r="N13" s="1" t="s">
        <v>31</v>
      </c>
      <c r="O13" s="1"/>
      <c r="P13" s="1" t="s">
        <v>30</v>
      </c>
      <c r="Q13" s="1" t="s">
        <v>30</v>
      </c>
      <c r="R13" s="1" t="s">
        <v>32</v>
      </c>
      <c r="S13" s="2"/>
      <c r="T13" s="1"/>
      <c r="U13" s="1"/>
      <c r="V13" s="1"/>
      <c r="W13" s="1" t="s">
        <v>33</v>
      </c>
      <c r="X13" s="1" t="s">
        <v>34</v>
      </c>
    </row>
    <row r="14" spans="1:24" x14ac:dyDescent="0.25">
      <c r="A14" s="2">
        <v>342157286</v>
      </c>
      <c r="B14" s="3">
        <v>35324</v>
      </c>
      <c r="C14" s="1"/>
      <c r="D14" s="1"/>
      <c r="E14" s="1" t="s">
        <v>24</v>
      </c>
      <c r="F14" s="1" t="s">
        <v>56</v>
      </c>
      <c r="G14" s="1" t="s">
        <v>26</v>
      </c>
      <c r="H14" s="1" t="s">
        <v>57</v>
      </c>
      <c r="I14" s="1" t="s">
        <v>28</v>
      </c>
      <c r="J14" s="1" t="s">
        <v>29</v>
      </c>
      <c r="K14" s="1" t="s">
        <v>31</v>
      </c>
      <c r="L14" s="1" t="s">
        <v>30</v>
      </c>
      <c r="M14" s="1" t="s">
        <v>31</v>
      </c>
      <c r="N14" s="1" t="s">
        <v>31</v>
      </c>
      <c r="O14" s="1"/>
      <c r="P14" s="1" t="s">
        <v>30</v>
      </c>
      <c r="Q14" s="1" t="s">
        <v>30</v>
      </c>
      <c r="R14" s="1" t="s">
        <v>32</v>
      </c>
      <c r="S14" s="2"/>
      <c r="T14" s="1"/>
      <c r="U14" s="1"/>
      <c r="V14" s="1"/>
      <c r="W14" s="1" t="s">
        <v>33</v>
      </c>
      <c r="X14" s="1" t="s">
        <v>34</v>
      </c>
    </row>
    <row r="15" spans="1:24" x14ac:dyDescent="0.25">
      <c r="A15" s="2">
        <v>342158306</v>
      </c>
      <c r="B15" s="3">
        <v>35369</v>
      </c>
      <c r="C15" s="1"/>
      <c r="D15" s="1"/>
      <c r="E15" s="1" t="s">
        <v>24</v>
      </c>
      <c r="F15" s="1" t="s">
        <v>58</v>
      </c>
      <c r="G15" s="1" t="s">
        <v>26</v>
      </c>
      <c r="H15" s="1" t="s">
        <v>59</v>
      </c>
      <c r="I15" s="1" t="s">
        <v>28</v>
      </c>
      <c r="J15" s="1" t="s">
        <v>29</v>
      </c>
      <c r="K15" s="1" t="s">
        <v>31</v>
      </c>
      <c r="L15" s="1" t="s">
        <v>31</v>
      </c>
      <c r="M15" s="1" t="s">
        <v>31</v>
      </c>
      <c r="N15" s="1" t="s">
        <v>31</v>
      </c>
      <c r="O15" s="1"/>
      <c r="P15" s="1" t="s">
        <v>30</v>
      </c>
      <c r="Q15" s="1" t="s">
        <v>30</v>
      </c>
      <c r="R15" s="1" t="s">
        <v>32</v>
      </c>
      <c r="S15" s="2"/>
      <c r="T15" s="1"/>
      <c r="U15" s="1"/>
      <c r="V15" s="1"/>
      <c r="W15" s="1" t="s">
        <v>33</v>
      </c>
      <c r="X15" s="1" t="s">
        <v>34</v>
      </c>
    </row>
    <row r="16" spans="1:24" x14ac:dyDescent="0.25">
      <c r="A16" s="2">
        <v>342197861</v>
      </c>
      <c r="B16" s="3">
        <v>35059</v>
      </c>
      <c r="C16" s="1"/>
      <c r="D16" s="1"/>
      <c r="E16" s="1" t="s">
        <v>24</v>
      </c>
      <c r="F16" s="1" t="s">
        <v>60</v>
      </c>
      <c r="G16" s="1" t="s">
        <v>26</v>
      </c>
      <c r="H16" s="1" t="s">
        <v>61</v>
      </c>
      <c r="I16" s="1" t="s">
        <v>28</v>
      </c>
      <c r="J16" s="1" t="s">
        <v>29</v>
      </c>
      <c r="K16" s="1" t="s">
        <v>31</v>
      </c>
      <c r="L16" s="1" t="s">
        <v>30</v>
      </c>
      <c r="M16" s="1" t="s">
        <v>31</v>
      </c>
      <c r="N16" s="1" t="s">
        <v>31</v>
      </c>
      <c r="O16" s="1"/>
      <c r="P16" s="1" t="s">
        <v>30</v>
      </c>
      <c r="Q16" s="1" t="s">
        <v>30</v>
      </c>
      <c r="R16" s="1" t="s">
        <v>32</v>
      </c>
      <c r="S16" s="2"/>
      <c r="T16" s="1"/>
      <c r="U16" s="1"/>
      <c r="V16" s="1"/>
      <c r="W16" s="1" t="s">
        <v>33</v>
      </c>
      <c r="X16" s="1" t="s">
        <v>34</v>
      </c>
    </row>
    <row r="17" spans="1:24" x14ac:dyDescent="0.25">
      <c r="A17" s="2">
        <v>342207083</v>
      </c>
      <c r="B17" s="3">
        <v>35325</v>
      </c>
      <c r="C17" s="1"/>
      <c r="D17" s="1"/>
      <c r="E17" s="1" t="s">
        <v>24</v>
      </c>
      <c r="F17" s="1" t="s">
        <v>62</v>
      </c>
      <c r="G17" s="1" t="s">
        <v>26</v>
      </c>
      <c r="H17" s="1" t="s">
        <v>48</v>
      </c>
      <c r="I17" s="1" t="s">
        <v>28</v>
      </c>
      <c r="J17" s="1" t="s">
        <v>29</v>
      </c>
      <c r="K17" s="1" t="s">
        <v>31</v>
      </c>
      <c r="L17" s="1" t="s">
        <v>31</v>
      </c>
      <c r="M17" s="1" t="s">
        <v>31</v>
      </c>
      <c r="N17" s="1" t="s">
        <v>31</v>
      </c>
      <c r="O17" s="1"/>
      <c r="P17" s="1" t="s">
        <v>30</v>
      </c>
      <c r="Q17" s="1" t="s">
        <v>30</v>
      </c>
      <c r="R17" s="1" t="s">
        <v>32</v>
      </c>
      <c r="S17" s="2"/>
      <c r="T17" s="1"/>
      <c r="U17" s="1"/>
      <c r="V17" s="1"/>
      <c r="W17" s="1" t="s">
        <v>33</v>
      </c>
      <c r="X17" s="1" t="s">
        <v>34</v>
      </c>
    </row>
    <row r="18" spans="1:24" x14ac:dyDescent="0.25">
      <c r="A18" s="2">
        <v>342222854</v>
      </c>
      <c r="B18" s="3">
        <v>35862</v>
      </c>
      <c r="C18" s="1"/>
      <c r="D18" s="1"/>
      <c r="E18" s="1" t="s">
        <v>24</v>
      </c>
      <c r="F18" s="1" t="s">
        <v>63</v>
      </c>
      <c r="G18" s="1" t="s">
        <v>26</v>
      </c>
      <c r="H18" s="1" t="s">
        <v>64</v>
      </c>
      <c r="I18" s="1" t="s">
        <v>28</v>
      </c>
      <c r="J18" s="1" t="s">
        <v>29</v>
      </c>
      <c r="K18" s="1" t="s">
        <v>31</v>
      </c>
      <c r="L18" s="1" t="s">
        <v>30</v>
      </c>
      <c r="M18" s="1" t="s">
        <v>31</v>
      </c>
      <c r="N18" s="1" t="s">
        <v>31</v>
      </c>
      <c r="O18" s="1"/>
      <c r="P18" s="1" t="s">
        <v>30</v>
      </c>
      <c r="Q18" s="1" t="s">
        <v>30</v>
      </c>
      <c r="R18" s="1" t="s">
        <v>32</v>
      </c>
      <c r="S18" s="2"/>
      <c r="T18" s="1"/>
      <c r="U18" s="1"/>
      <c r="V18" s="1"/>
      <c r="W18" s="1" t="s">
        <v>33</v>
      </c>
      <c r="X18" s="1" t="s">
        <v>34</v>
      </c>
    </row>
    <row r="19" spans="1:24" x14ac:dyDescent="0.25">
      <c r="A19" s="2">
        <v>342225603</v>
      </c>
      <c r="B19" s="3">
        <v>30558</v>
      </c>
      <c r="C19" s="1"/>
      <c r="D19" s="1"/>
      <c r="E19" s="1" t="s">
        <v>24</v>
      </c>
      <c r="F19" s="1" t="s">
        <v>65</v>
      </c>
      <c r="G19" s="1" t="s">
        <v>26</v>
      </c>
      <c r="H19" s="1" t="s">
        <v>27</v>
      </c>
      <c r="I19" s="1" t="s">
        <v>28</v>
      </c>
      <c r="J19" s="1" t="s">
        <v>29</v>
      </c>
      <c r="K19" s="1" t="s">
        <v>31</v>
      </c>
      <c r="L19" s="1" t="s">
        <v>31</v>
      </c>
      <c r="M19" s="1" t="s">
        <v>31</v>
      </c>
      <c r="N19" s="1" t="s">
        <v>31</v>
      </c>
      <c r="O19" s="1"/>
      <c r="P19" s="1" t="s">
        <v>30</v>
      </c>
      <c r="Q19" s="1" t="s">
        <v>30</v>
      </c>
      <c r="R19" s="1" t="s">
        <v>32</v>
      </c>
      <c r="S19" s="2"/>
      <c r="T19" s="1"/>
      <c r="U19" s="1"/>
      <c r="V19" s="1"/>
      <c r="W19" s="1" t="s">
        <v>33</v>
      </c>
      <c r="X19" s="1" t="s">
        <v>34</v>
      </c>
    </row>
    <row r="20" spans="1:24" x14ac:dyDescent="0.25">
      <c r="A20" s="2">
        <v>342227771</v>
      </c>
      <c r="B20" s="3">
        <v>37949</v>
      </c>
      <c r="C20" s="1"/>
      <c r="D20" s="1"/>
      <c r="E20" s="1" t="s">
        <v>24</v>
      </c>
      <c r="F20" s="1" t="s">
        <v>66</v>
      </c>
      <c r="G20" s="1" t="s">
        <v>26</v>
      </c>
      <c r="H20" s="1" t="s">
        <v>67</v>
      </c>
      <c r="I20" s="1" t="s">
        <v>39</v>
      </c>
      <c r="J20" s="1" t="s">
        <v>29</v>
      </c>
      <c r="K20" s="1" t="s">
        <v>30</v>
      </c>
      <c r="L20" s="1" t="s">
        <v>30</v>
      </c>
      <c r="M20" s="1" t="s">
        <v>31</v>
      </c>
      <c r="N20" s="1" t="s">
        <v>30</v>
      </c>
      <c r="O20" s="1" t="s">
        <v>44</v>
      </c>
      <c r="P20" s="1" t="s">
        <v>30</v>
      </c>
      <c r="Q20" s="1" t="s">
        <v>30</v>
      </c>
      <c r="R20" s="1" t="s">
        <v>68</v>
      </c>
      <c r="S20" s="2"/>
      <c r="T20" s="1"/>
      <c r="U20" s="1"/>
      <c r="V20" s="1"/>
      <c r="W20" s="1" t="s">
        <v>33</v>
      </c>
      <c r="X20" s="1" t="s">
        <v>34</v>
      </c>
    </row>
    <row r="21" spans="1:24" x14ac:dyDescent="0.25">
      <c r="A21" s="2">
        <v>342234670</v>
      </c>
      <c r="B21" s="3">
        <v>35190</v>
      </c>
      <c r="C21" s="1"/>
      <c r="D21" s="1"/>
      <c r="E21" s="1" t="s">
        <v>24</v>
      </c>
      <c r="F21" s="1" t="s">
        <v>69</v>
      </c>
      <c r="G21" s="1" t="s">
        <v>26</v>
      </c>
      <c r="H21" s="1" t="s">
        <v>70</v>
      </c>
      <c r="I21" s="1" t="s">
        <v>28</v>
      </c>
      <c r="J21" s="1" t="s">
        <v>29</v>
      </c>
      <c r="K21" s="1" t="s">
        <v>31</v>
      </c>
      <c r="L21" s="1" t="s">
        <v>31</v>
      </c>
      <c r="M21" s="1" t="s">
        <v>31</v>
      </c>
      <c r="N21" s="1" t="s">
        <v>31</v>
      </c>
      <c r="O21" s="1"/>
      <c r="P21" s="1" t="s">
        <v>31</v>
      </c>
      <c r="Q21" s="1" t="s">
        <v>31</v>
      </c>
      <c r="R21" s="1"/>
      <c r="S21" s="2"/>
      <c r="T21" s="1"/>
      <c r="U21" s="1"/>
      <c r="V21" s="1"/>
      <c r="W21" s="1" t="s">
        <v>33</v>
      </c>
      <c r="X21" s="1" t="s">
        <v>34</v>
      </c>
    </row>
    <row r="22" spans="1:24" x14ac:dyDescent="0.25">
      <c r="A22" s="2">
        <v>342237008</v>
      </c>
      <c r="B22" s="3">
        <v>35327</v>
      </c>
      <c r="C22" s="1"/>
      <c r="D22" s="1"/>
      <c r="E22" s="1" t="s">
        <v>24</v>
      </c>
      <c r="F22" s="1" t="s">
        <v>71</v>
      </c>
      <c r="G22" s="1" t="s">
        <v>26</v>
      </c>
      <c r="H22" s="1" t="s">
        <v>72</v>
      </c>
      <c r="I22" s="1" t="s">
        <v>28</v>
      </c>
      <c r="J22" s="1" t="s">
        <v>29</v>
      </c>
      <c r="K22" s="1" t="s">
        <v>31</v>
      </c>
      <c r="L22" s="1" t="s">
        <v>31</v>
      </c>
      <c r="M22" s="1" t="s">
        <v>31</v>
      </c>
      <c r="N22" s="1" t="s">
        <v>31</v>
      </c>
      <c r="O22" s="1"/>
      <c r="P22" s="1" t="s">
        <v>30</v>
      </c>
      <c r="Q22" s="1" t="s">
        <v>30</v>
      </c>
      <c r="R22" s="1" t="s">
        <v>32</v>
      </c>
      <c r="S22" s="2"/>
      <c r="T22" s="1"/>
      <c r="U22" s="1"/>
      <c r="V22" s="1"/>
      <c r="W22" s="1" t="s">
        <v>33</v>
      </c>
      <c r="X22" s="1" t="s">
        <v>34</v>
      </c>
    </row>
    <row r="23" spans="1:24" x14ac:dyDescent="0.25">
      <c r="A23" s="2">
        <v>342244730</v>
      </c>
      <c r="B23" s="3">
        <v>29799</v>
      </c>
      <c r="C23" s="1"/>
      <c r="D23" s="1"/>
      <c r="E23" s="1" t="s">
        <v>24</v>
      </c>
      <c r="F23" s="1" t="s">
        <v>73</v>
      </c>
      <c r="G23" s="1" t="s">
        <v>26</v>
      </c>
      <c r="H23" s="1" t="s">
        <v>27</v>
      </c>
      <c r="I23" s="1" t="s">
        <v>28</v>
      </c>
      <c r="J23" s="1" t="s">
        <v>29</v>
      </c>
      <c r="K23" s="1" t="s">
        <v>31</v>
      </c>
      <c r="L23" s="1" t="s">
        <v>31</v>
      </c>
      <c r="M23" s="1" t="s">
        <v>31</v>
      </c>
      <c r="N23" s="1" t="s">
        <v>31</v>
      </c>
      <c r="O23" s="1"/>
      <c r="P23" s="1" t="s">
        <v>30</v>
      </c>
      <c r="Q23" s="1" t="s">
        <v>30</v>
      </c>
      <c r="R23" s="1" t="s">
        <v>32</v>
      </c>
      <c r="S23" s="2"/>
      <c r="T23" s="1"/>
      <c r="U23" s="1"/>
      <c r="V23" s="1"/>
      <c r="W23" s="1" t="s">
        <v>33</v>
      </c>
      <c r="X23" s="1" t="s">
        <v>34</v>
      </c>
    </row>
    <row r="24" spans="1:24" x14ac:dyDescent="0.25">
      <c r="A24" s="2">
        <v>342248359</v>
      </c>
      <c r="B24" s="3">
        <v>35324</v>
      </c>
      <c r="C24" s="1"/>
      <c r="D24" s="1"/>
      <c r="E24" s="1" t="s">
        <v>24</v>
      </c>
      <c r="F24" s="1" t="s">
        <v>74</v>
      </c>
      <c r="G24" s="1" t="s">
        <v>26</v>
      </c>
      <c r="H24" s="1" t="s">
        <v>75</v>
      </c>
      <c r="I24" s="1" t="s">
        <v>28</v>
      </c>
      <c r="J24" s="1" t="s">
        <v>29</v>
      </c>
      <c r="K24" s="1" t="s">
        <v>31</v>
      </c>
      <c r="L24" s="1" t="s">
        <v>30</v>
      </c>
      <c r="M24" s="1" t="s">
        <v>31</v>
      </c>
      <c r="N24" s="1" t="s">
        <v>31</v>
      </c>
      <c r="O24" s="1"/>
      <c r="P24" s="1" t="s">
        <v>30</v>
      </c>
      <c r="Q24" s="1" t="s">
        <v>31</v>
      </c>
      <c r="R24" s="1"/>
      <c r="S24" s="2"/>
      <c r="T24" s="1"/>
      <c r="U24" s="1"/>
      <c r="V24" s="1"/>
      <c r="W24" s="1" t="s">
        <v>33</v>
      </c>
      <c r="X24" s="1" t="s">
        <v>34</v>
      </c>
    </row>
    <row r="25" spans="1:24" x14ac:dyDescent="0.25">
      <c r="A25" s="2">
        <v>342248393</v>
      </c>
      <c r="B25" s="3">
        <v>35324</v>
      </c>
      <c r="C25" s="1"/>
      <c r="D25" s="1"/>
      <c r="E25" s="1" t="s">
        <v>24</v>
      </c>
      <c r="F25" s="1" t="s">
        <v>76</v>
      </c>
      <c r="G25" s="1" t="s">
        <v>26</v>
      </c>
      <c r="H25" s="1" t="s">
        <v>77</v>
      </c>
      <c r="I25" s="1" t="s">
        <v>28</v>
      </c>
      <c r="J25" s="1" t="s">
        <v>29</v>
      </c>
      <c r="K25" s="1" t="s">
        <v>31</v>
      </c>
      <c r="L25" s="1" t="s">
        <v>30</v>
      </c>
      <c r="M25" s="1" t="s">
        <v>31</v>
      </c>
      <c r="N25" s="1" t="s">
        <v>31</v>
      </c>
      <c r="O25" s="1"/>
      <c r="P25" s="1" t="s">
        <v>30</v>
      </c>
      <c r="Q25" s="1" t="s">
        <v>30</v>
      </c>
      <c r="R25" s="1" t="s">
        <v>32</v>
      </c>
      <c r="S25" s="2"/>
      <c r="T25" s="1"/>
      <c r="U25" s="1"/>
      <c r="V25" s="1"/>
      <c r="W25" s="1" t="s">
        <v>33</v>
      </c>
      <c r="X25" s="1" t="s">
        <v>34</v>
      </c>
    </row>
    <row r="26" spans="1:24" x14ac:dyDescent="0.25">
      <c r="A26" s="2">
        <v>342269965</v>
      </c>
      <c r="B26" s="3">
        <v>36670</v>
      </c>
      <c r="C26" s="1"/>
      <c r="D26" s="1"/>
      <c r="E26" s="1" t="s">
        <v>24</v>
      </c>
      <c r="F26" s="1" t="s">
        <v>78</v>
      </c>
      <c r="G26" s="1" t="s">
        <v>26</v>
      </c>
      <c r="H26" s="1"/>
      <c r="I26" s="1" t="s">
        <v>28</v>
      </c>
      <c r="J26" s="1" t="s">
        <v>29</v>
      </c>
      <c r="K26" s="1" t="s">
        <v>30</v>
      </c>
      <c r="L26" s="1" t="s">
        <v>30</v>
      </c>
      <c r="M26" s="1" t="s">
        <v>31</v>
      </c>
      <c r="N26" s="1" t="s">
        <v>31</v>
      </c>
      <c r="O26" s="1"/>
      <c r="P26" s="1" t="s">
        <v>30</v>
      </c>
      <c r="Q26" s="1" t="s">
        <v>30</v>
      </c>
      <c r="R26" s="1" t="s">
        <v>32</v>
      </c>
      <c r="S26" s="2"/>
      <c r="T26" s="1"/>
      <c r="U26" s="1"/>
      <c r="V26" s="1"/>
      <c r="W26" s="1" t="s">
        <v>33</v>
      </c>
      <c r="X26" s="1" t="s">
        <v>34</v>
      </c>
    </row>
    <row r="27" spans="1:24" x14ac:dyDescent="0.25">
      <c r="A27" s="2">
        <v>342273180</v>
      </c>
      <c r="B27" s="3">
        <v>33863</v>
      </c>
      <c r="C27" s="1"/>
      <c r="D27" s="1"/>
      <c r="E27" s="1" t="s">
        <v>24</v>
      </c>
      <c r="F27" s="1" t="s">
        <v>79</v>
      </c>
      <c r="G27" s="1" t="s">
        <v>26</v>
      </c>
      <c r="H27" s="1" t="s">
        <v>48</v>
      </c>
      <c r="I27" s="1" t="s">
        <v>28</v>
      </c>
      <c r="J27" s="1" t="s">
        <v>29</v>
      </c>
      <c r="K27" s="1" t="s">
        <v>31</v>
      </c>
      <c r="L27" s="1" t="s">
        <v>31</v>
      </c>
      <c r="M27" s="1" t="s">
        <v>31</v>
      </c>
      <c r="N27" s="1" t="s">
        <v>31</v>
      </c>
      <c r="O27" s="1"/>
      <c r="P27" s="1" t="s">
        <v>30</v>
      </c>
      <c r="Q27" s="1" t="s">
        <v>30</v>
      </c>
      <c r="R27" s="1" t="s">
        <v>32</v>
      </c>
      <c r="S27" s="2"/>
      <c r="T27" s="1"/>
      <c r="U27" s="1"/>
      <c r="V27" s="1"/>
      <c r="W27" s="1" t="s">
        <v>33</v>
      </c>
      <c r="X27" s="1" t="s">
        <v>34</v>
      </c>
    </row>
    <row r="28" spans="1:24" x14ac:dyDescent="0.25">
      <c r="A28" s="2">
        <v>342273976</v>
      </c>
      <c r="B28" s="3">
        <v>36803</v>
      </c>
      <c r="C28" s="1"/>
      <c r="D28" s="1"/>
      <c r="E28" s="1" t="s">
        <v>24</v>
      </c>
      <c r="F28" s="1" t="s">
        <v>80</v>
      </c>
      <c r="G28" s="1" t="s">
        <v>26</v>
      </c>
      <c r="H28" s="1" t="s">
        <v>27</v>
      </c>
      <c r="I28" s="1" t="s">
        <v>28</v>
      </c>
      <c r="J28" s="1" t="s">
        <v>29</v>
      </c>
      <c r="K28" s="1" t="s">
        <v>30</v>
      </c>
      <c r="L28" s="1" t="s">
        <v>30</v>
      </c>
      <c r="M28" s="1" t="s">
        <v>31</v>
      </c>
      <c r="N28" s="1" t="s">
        <v>31</v>
      </c>
      <c r="O28" s="1"/>
      <c r="P28" s="1" t="s">
        <v>30</v>
      </c>
      <c r="Q28" s="1" t="s">
        <v>30</v>
      </c>
      <c r="R28" s="1" t="s">
        <v>32</v>
      </c>
      <c r="S28" s="2"/>
      <c r="T28" s="1"/>
      <c r="U28" s="1"/>
      <c r="V28" s="1"/>
      <c r="W28" s="1" t="s">
        <v>33</v>
      </c>
      <c r="X28" s="1" t="s">
        <v>34</v>
      </c>
    </row>
    <row r="29" spans="1:24" x14ac:dyDescent="0.25">
      <c r="A29" s="2">
        <v>342274609</v>
      </c>
      <c r="B29" s="3">
        <v>34533</v>
      </c>
      <c r="C29" s="1"/>
      <c r="D29" s="1"/>
      <c r="E29" s="1" t="s">
        <v>24</v>
      </c>
      <c r="F29" s="1" t="s">
        <v>81</v>
      </c>
      <c r="G29" s="1" t="s">
        <v>26</v>
      </c>
      <c r="H29" s="1" t="s">
        <v>82</v>
      </c>
      <c r="I29" s="1" t="s">
        <v>28</v>
      </c>
      <c r="J29" s="1" t="s">
        <v>29</v>
      </c>
      <c r="K29" s="1" t="s">
        <v>31</v>
      </c>
      <c r="L29" s="1" t="s">
        <v>30</v>
      </c>
      <c r="M29" s="1" t="s">
        <v>31</v>
      </c>
      <c r="N29" s="1" t="s">
        <v>31</v>
      </c>
      <c r="O29" s="1"/>
      <c r="P29" s="1" t="s">
        <v>30</v>
      </c>
      <c r="Q29" s="1" t="s">
        <v>30</v>
      </c>
      <c r="R29" s="1" t="s">
        <v>32</v>
      </c>
      <c r="S29" s="2"/>
      <c r="T29" s="1"/>
      <c r="U29" s="1"/>
      <c r="V29" s="1"/>
      <c r="W29" s="1" t="s">
        <v>33</v>
      </c>
      <c r="X29" s="1" t="s">
        <v>34</v>
      </c>
    </row>
    <row r="30" spans="1:24" x14ac:dyDescent="0.25">
      <c r="A30" s="2">
        <v>342275046</v>
      </c>
      <c r="B30" s="3">
        <v>33863</v>
      </c>
      <c r="C30" s="1"/>
      <c r="D30" s="1"/>
      <c r="E30" s="1" t="s">
        <v>24</v>
      </c>
      <c r="F30" s="1" t="s">
        <v>83</v>
      </c>
      <c r="G30" s="1" t="s">
        <v>26</v>
      </c>
      <c r="H30" s="1" t="s">
        <v>84</v>
      </c>
      <c r="I30" s="1" t="s">
        <v>28</v>
      </c>
      <c r="J30" s="1" t="s">
        <v>29</v>
      </c>
      <c r="K30" s="1" t="s">
        <v>31</v>
      </c>
      <c r="L30" s="1" t="s">
        <v>31</v>
      </c>
      <c r="M30" s="1" t="s">
        <v>31</v>
      </c>
      <c r="N30" s="1" t="s">
        <v>31</v>
      </c>
      <c r="O30" s="1"/>
      <c r="P30" s="1" t="s">
        <v>30</v>
      </c>
      <c r="Q30" s="1" t="s">
        <v>30</v>
      </c>
      <c r="R30" s="1" t="s">
        <v>32</v>
      </c>
      <c r="S30" s="2"/>
      <c r="T30" s="1"/>
      <c r="U30" s="1"/>
      <c r="V30" s="1"/>
      <c r="W30" s="1" t="s">
        <v>33</v>
      </c>
      <c r="X30" s="1" t="s">
        <v>34</v>
      </c>
    </row>
    <row r="31" spans="1:24" x14ac:dyDescent="0.25">
      <c r="A31" s="2">
        <v>342275347</v>
      </c>
      <c r="B31" s="3">
        <v>29184</v>
      </c>
      <c r="C31" s="1"/>
      <c r="D31" s="1"/>
      <c r="E31" s="1" t="s">
        <v>24</v>
      </c>
      <c r="F31" s="1" t="s">
        <v>85</v>
      </c>
      <c r="G31" s="1" t="s">
        <v>26</v>
      </c>
      <c r="H31" s="1" t="s">
        <v>86</v>
      </c>
      <c r="I31" s="1" t="s">
        <v>39</v>
      </c>
      <c r="J31" s="1" t="s">
        <v>29</v>
      </c>
      <c r="K31" s="1" t="s">
        <v>30</v>
      </c>
      <c r="L31" s="1" t="s">
        <v>30</v>
      </c>
      <c r="M31" s="1" t="s">
        <v>31</v>
      </c>
      <c r="N31" s="1" t="s">
        <v>31</v>
      </c>
      <c r="O31" s="1"/>
      <c r="P31" s="1" t="s">
        <v>30</v>
      </c>
      <c r="Q31" s="1" t="s">
        <v>30</v>
      </c>
      <c r="R31" s="1" t="s">
        <v>32</v>
      </c>
      <c r="S31" s="2"/>
      <c r="T31" s="1"/>
      <c r="U31" s="1"/>
      <c r="V31" s="1"/>
      <c r="W31" s="1" t="s">
        <v>33</v>
      </c>
      <c r="X31" s="1" t="s">
        <v>34</v>
      </c>
    </row>
    <row r="32" spans="1:24" x14ac:dyDescent="0.25">
      <c r="A32" s="2">
        <v>342275720</v>
      </c>
      <c r="B32" s="3">
        <v>34191</v>
      </c>
      <c r="C32" s="1"/>
      <c r="D32" s="1"/>
      <c r="E32" s="1" t="s">
        <v>24</v>
      </c>
      <c r="F32" s="1" t="s">
        <v>87</v>
      </c>
      <c r="G32" s="1" t="s">
        <v>26</v>
      </c>
      <c r="H32" s="1" t="s">
        <v>88</v>
      </c>
      <c r="I32" s="1" t="s">
        <v>28</v>
      </c>
      <c r="J32" s="1" t="s">
        <v>29</v>
      </c>
      <c r="K32" s="1" t="s">
        <v>31</v>
      </c>
      <c r="L32" s="1" t="s">
        <v>31</v>
      </c>
      <c r="M32" s="1" t="s">
        <v>31</v>
      </c>
      <c r="N32" s="1" t="s">
        <v>31</v>
      </c>
      <c r="O32" s="1"/>
      <c r="P32" s="1" t="s">
        <v>30</v>
      </c>
      <c r="Q32" s="1" t="s">
        <v>30</v>
      </c>
      <c r="R32" s="1" t="s">
        <v>32</v>
      </c>
      <c r="S32" s="2"/>
      <c r="T32" s="1"/>
      <c r="U32" s="1"/>
      <c r="V32" s="1"/>
      <c r="W32" s="1" t="s">
        <v>33</v>
      </c>
      <c r="X32" s="1" t="s">
        <v>34</v>
      </c>
    </row>
    <row r="33" spans="1:24" x14ac:dyDescent="0.25">
      <c r="A33" s="2">
        <v>342277869</v>
      </c>
      <c r="B33" s="3">
        <v>35324</v>
      </c>
      <c r="C33" s="1"/>
      <c r="D33" s="1"/>
      <c r="E33" s="1" t="s">
        <v>24</v>
      </c>
      <c r="F33" s="1" t="s">
        <v>89</v>
      </c>
      <c r="G33" s="1" t="s">
        <v>26</v>
      </c>
      <c r="H33" s="1" t="s">
        <v>90</v>
      </c>
      <c r="I33" s="1" t="s">
        <v>28</v>
      </c>
      <c r="J33" s="1" t="s">
        <v>29</v>
      </c>
      <c r="K33" s="1" t="s">
        <v>31</v>
      </c>
      <c r="L33" s="1" t="s">
        <v>30</v>
      </c>
      <c r="M33" s="1" t="s">
        <v>31</v>
      </c>
      <c r="N33" s="1" t="s">
        <v>31</v>
      </c>
      <c r="O33" s="1"/>
      <c r="P33" s="1" t="s">
        <v>31</v>
      </c>
      <c r="Q33" s="1" t="s">
        <v>31</v>
      </c>
      <c r="R33" s="1"/>
      <c r="S33" s="2"/>
      <c r="T33" s="1"/>
      <c r="U33" s="1"/>
      <c r="V33" s="1"/>
      <c r="W33" s="1" t="s">
        <v>33</v>
      </c>
      <c r="X33" s="1" t="s">
        <v>34</v>
      </c>
    </row>
    <row r="34" spans="1:24" x14ac:dyDescent="0.25">
      <c r="A34" s="2">
        <v>342288808</v>
      </c>
      <c r="B34" s="3">
        <v>38795</v>
      </c>
      <c r="C34" s="1"/>
      <c r="D34" s="1"/>
      <c r="E34" s="1" t="s">
        <v>24</v>
      </c>
      <c r="F34" s="1" t="s">
        <v>91</v>
      </c>
      <c r="G34" s="1" t="s">
        <v>26</v>
      </c>
      <c r="H34" s="1" t="s">
        <v>92</v>
      </c>
      <c r="I34" s="1" t="s">
        <v>39</v>
      </c>
      <c r="J34" s="1" t="s">
        <v>29</v>
      </c>
      <c r="K34" s="1" t="s">
        <v>30</v>
      </c>
      <c r="L34" s="1" t="s">
        <v>30</v>
      </c>
      <c r="M34" s="1" t="s">
        <v>31</v>
      </c>
      <c r="N34" s="1" t="s">
        <v>31</v>
      </c>
      <c r="O34" s="1"/>
      <c r="P34" s="1" t="s">
        <v>30</v>
      </c>
      <c r="Q34" s="1" t="s">
        <v>30</v>
      </c>
      <c r="R34" s="1" t="s">
        <v>32</v>
      </c>
      <c r="S34" s="2"/>
      <c r="T34" s="1"/>
      <c r="U34" s="1"/>
      <c r="V34" s="1"/>
      <c r="W34" s="1" t="s">
        <v>33</v>
      </c>
      <c r="X34" s="1" t="s">
        <v>34</v>
      </c>
    </row>
    <row r="35" spans="1:24" x14ac:dyDescent="0.25">
      <c r="A35" s="2">
        <v>342290030</v>
      </c>
      <c r="B35" s="3">
        <v>35274</v>
      </c>
      <c r="C35" s="1"/>
      <c r="D35" s="1"/>
      <c r="E35" s="1" t="s">
        <v>24</v>
      </c>
      <c r="F35" s="1" t="s">
        <v>93</v>
      </c>
      <c r="G35" s="1" t="s">
        <v>26</v>
      </c>
      <c r="H35" s="1"/>
      <c r="I35" s="1" t="s">
        <v>28</v>
      </c>
      <c r="J35" s="1" t="s">
        <v>29</v>
      </c>
      <c r="K35" s="1" t="s">
        <v>30</v>
      </c>
      <c r="L35" s="1" t="s">
        <v>30</v>
      </c>
      <c r="M35" s="1" t="s">
        <v>31</v>
      </c>
      <c r="N35" s="1" t="s">
        <v>31</v>
      </c>
      <c r="O35" s="1"/>
      <c r="P35" s="1" t="s">
        <v>30</v>
      </c>
      <c r="Q35" s="1" t="s">
        <v>30</v>
      </c>
      <c r="R35" s="1" t="s">
        <v>32</v>
      </c>
      <c r="S35" s="2"/>
      <c r="T35" s="1"/>
      <c r="U35" s="1"/>
      <c r="V35" s="1"/>
      <c r="W35" s="1" t="s">
        <v>33</v>
      </c>
      <c r="X35" s="1" t="s">
        <v>34</v>
      </c>
    </row>
    <row r="36" spans="1:24" x14ac:dyDescent="0.25">
      <c r="A36" s="2">
        <v>342304669</v>
      </c>
      <c r="B36" s="3">
        <v>37662</v>
      </c>
      <c r="C36" s="1"/>
      <c r="D36" s="1"/>
      <c r="E36" s="1" t="s">
        <v>24</v>
      </c>
      <c r="F36" s="1" t="s">
        <v>94</v>
      </c>
      <c r="G36" s="1" t="s">
        <v>26</v>
      </c>
      <c r="H36" s="1"/>
      <c r="I36" s="1" t="s">
        <v>28</v>
      </c>
      <c r="J36" s="1" t="s">
        <v>29</v>
      </c>
      <c r="K36" s="1" t="s">
        <v>30</v>
      </c>
      <c r="L36" s="1" t="s">
        <v>30</v>
      </c>
      <c r="M36" s="1" t="s">
        <v>31</v>
      </c>
      <c r="N36" s="1" t="s">
        <v>31</v>
      </c>
      <c r="O36" s="1"/>
      <c r="P36" s="1" t="s">
        <v>30</v>
      </c>
      <c r="Q36" s="1" t="s">
        <v>30</v>
      </c>
      <c r="R36" s="1" t="s">
        <v>32</v>
      </c>
      <c r="S36" s="2"/>
      <c r="T36" s="1"/>
      <c r="U36" s="1"/>
      <c r="V36" s="1"/>
      <c r="W36" s="1" t="s">
        <v>33</v>
      </c>
      <c r="X36" s="1" t="s">
        <v>34</v>
      </c>
    </row>
    <row r="37" spans="1:24" x14ac:dyDescent="0.25">
      <c r="A37" s="2">
        <v>342306912</v>
      </c>
      <c r="B37" s="3">
        <v>38368</v>
      </c>
      <c r="C37" s="1"/>
      <c r="D37" s="1"/>
      <c r="E37" s="1" t="s">
        <v>24</v>
      </c>
      <c r="F37" s="1" t="s">
        <v>95</v>
      </c>
      <c r="G37" s="1" t="s">
        <v>26</v>
      </c>
      <c r="H37" s="1"/>
      <c r="I37" s="1" t="s">
        <v>28</v>
      </c>
      <c r="J37" s="1" t="s">
        <v>29</v>
      </c>
      <c r="K37" s="1" t="s">
        <v>31</v>
      </c>
      <c r="L37" s="1" t="s">
        <v>31</v>
      </c>
      <c r="M37" s="1" t="s">
        <v>31</v>
      </c>
      <c r="N37" s="1" t="s">
        <v>31</v>
      </c>
      <c r="O37" s="1"/>
      <c r="P37" s="1" t="s">
        <v>30</v>
      </c>
      <c r="Q37" s="1" t="s">
        <v>30</v>
      </c>
      <c r="R37" s="1" t="s">
        <v>32</v>
      </c>
      <c r="S37" s="2"/>
      <c r="T37" s="1"/>
      <c r="U37" s="1"/>
      <c r="V37" s="1"/>
      <c r="W37" s="1" t="s">
        <v>33</v>
      </c>
      <c r="X37" s="1" t="s">
        <v>34</v>
      </c>
    </row>
    <row r="38" spans="1:24" x14ac:dyDescent="0.25">
      <c r="A38" s="2">
        <v>342313768</v>
      </c>
      <c r="B38" s="3">
        <v>35218</v>
      </c>
      <c r="C38" s="1"/>
      <c r="D38" s="1"/>
      <c r="E38" s="1" t="s">
        <v>24</v>
      </c>
      <c r="F38" s="1" t="s">
        <v>96</v>
      </c>
      <c r="G38" s="1" t="s">
        <v>26</v>
      </c>
      <c r="H38" s="1" t="s">
        <v>27</v>
      </c>
      <c r="I38" s="1" t="s">
        <v>28</v>
      </c>
      <c r="J38" s="1" t="s">
        <v>29</v>
      </c>
      <c r="K38" s="1" t="s">
        <v>31</v>
      </c>
      <c r="L38" s="1" t="s">
        <v>31</v>
      </c>
      <c r="M38" s="1" t="s">
        <v>31</v>
      </c>
      <c r="N38" s="1" t="s">
        <v>31</v>
      </c>
      <c r="O38" s="1"/>
      <c r="P38" s="1" t="s">
        <v>30</v>
      </c>
      <c r="Q38" s="1" t="s">
        <v>30</v>
      </c>
      <c r="R38" s="1" t="s">
        <v>32</v>
      </c>
      <c r="S38" s="2"/>
      <c r="T38" s="1"/>
      <c r="U38" s="1"/>
      <c r="V38" s="1"/>
      <c r="W38" s="1" t="s">
        <v>33</v>
      </c>
      <c r="X38" s="1" t="s">
        <v>34</v>
      </c>
    </row>
    <row r="39" spans="1:24" x14ac:dyDescent="0.25">
      <c r="A39" s="2">
        <v>342323597</v>
      </c>
      <c r="B39" s="3">
        <v>26174</v>
      </c>
      <c r="C39" s="1"/>
      <c r="D39" s="1"/>
      <c r="E39" s="1" t="s">
        <v>24</v>
      </c>
      <c r="F39" s="1" t="s">
        <v>97</v>
      </c>
      <c r="G39" s="1" t="s">
        <v>26</v>
      </c>
      <c r="H39" s="1" t="s">
        <v>98</v>
      </c>
      <c r="I39" s="1" t="s">
        <v>28</v>
      </c>
      <c r="J39" s="1" t="s">
        <v>29</v>
      </c>
      <c r="K39" s="1" t="s">
        <v>31</v>
      </c>
      <c r="L39" s="1" t="s">
        <v>31</v>
      </c>
      <c r="M39" s="1" t="s">
        <v>31</v>
      </c>
      <c r="N39" s="1" t="s">
        <v>31</v>
      </c>
      <c r="O39" s="1"/>
      <c r="P39" s="1" t="s">
        <v>30</v>
      </c>
      <c r="Q39" s="1" t="s">
        <v>30</v>
      </c>
      <c r="R39" s="1" t="s">
        <v>32</v>
      </c>
      <c r="S39" s="2"/>
      <c r="T39" s="1"/>
      <c r="U39" s="1"/>
      <c r="V39" s="1"/>
      <c r="W39" s="1" t="s">
        <v>33</v>
      </c>
      <c r="X39" s="1" t="s">
        <v>34</v>
      </c>
    </row>
    <row r="40" spans="1:24" x14ac:dyDescent="0.25">
      <c r="A40" s="2">
        <v>342323624</v>
      </c>
      <c r="B40" s="3">
        <v>29768</v>
      </c>
      <c r="C40" s="1"/>
      <c r="D40" s="1"/>
      <c r="E40" s="1" t="s">
        <v>24</v>
      </c>
      <c r="F40" s="1" t="s">
        <v>99</v>
      </c>
      <c r="G40" s="1" t="s">
        <v>26</v>
      </c>
      <c r="H40" s="1" t="s">
        <v>27</v>
      </c>
      <c r="I40" s="1" t="s">
        <v>28</v>
      </c>
      <c r="J40" s="1" t="s">
        <v>29</v>
      </c>
      <c r="K40" s="1" t="s">
        <v>31</v>
      </c>
      <c r="L40" s="1" t="s">
        <v>31</v>
      </c>
      <c r="M40" s="1" t="s">
        <v>31</v>
      </c>
      <c r="N40" s="1" t="s">
        <v>31</v>
      </c>
      <c r="O40" s="1"/>
      <c r="P40" s="1" t="s">
        <v>30</v>
      </c>
      <c r="Q40" s="1" t="s">
        <v>30</v>
      </c>
      <c r="R40" s="1" t="s">
        <v>32</v>
      </c>
      <c r="S40" s="2"/>
      <c r="T40" s="1"/>
      <c r="U40" s="1"/>
      <c r="V40" s="1"/>
      <c r="W40" s="1" t="s">
        <v>33</v>
      </c>
      <c r="X40" s="1" t="s">
        <v>34</v>
      </c>
    </row>
    <row r="41" spans="1:24" x14ac:dyDescent="0.25">
      <c r="A41" s="2">
        <v>342325634</v>
      </c>
      <c r="B41" s="3">
        <v>26062</v>
      </c>
      <c r="C41" s="1"/>
      <c r="D41" s="1"/>
      <c r="E41" s="1" t="s">
        <v>24</v>
      </c>
      <c r="F41" s="1" t="s">
        <v>100</v>
      </c>
      <c r="G41" s="1" t="s">
        <v>26</v>
      </c>
      <c r="H41" s="1" t="s">
        <v>27</v>
      </c>
      <c r="I41" s="1" t="s">
        <v>28</v>
      </c>
      <c r="J41" s="1" t="s">
        <v>29</v>
      </c>
      <c r="K41" s="1" t="s">
        <v>31</v>
      </c>
      <c r="L41" s="1" t="s">
        <v>31</v>
      </c>
      <c r="M41" s="1" t="s">
        <v>31</v>
      </c>
      <c r="N41" s="1" t="s">
        <v>31</v>
      </c>
      <c r="O41" s="1"/>
      <c r="P41" s="1" t="s">
        <v>30</v>
      </c>
      <c r="Q41" s="1" t="s">
        <v>30</v>
      </c>
      <c r="R41" s="1" t="s">
        <v>32</v>
      </c>
      <c r="S41" s="2"/>
      <c r="T41" s="1"/>
      <c r="U41" s="1"/>
      <c r="V41" s="1"/>
      <c r="W41" s="1" t="s">
        <v>33</v>
      </c>
      <c r="X41" s="1" t="s">
        <v>34</v>
      </c>
    </row>
    <row r="42" spans="1:24" x14ac:dyDescent="0.25">
      <c r="A42" s="2">
        <v>342332955</v>
      </c>
      <c r="B42" s="3">
        <v>32289</v>
      </c>
      <c r="C42" s="1"/>
      <c r="D42" s="1"/>
      <c r="E42" s="1" t="s">
        <v>24</v>
      </c>
      <c r="F42" s="1" t="s">
        <v>101</v>
      </c>
      <c r="G42" s="1" t="s">
        <v>26</v>
      </c>
      <c r="H42" s="1"/>
      <c r="I42" s="1" t="s">
        <v>28</v>
      </c>
      <c r="J42" s="1" t="s">
        <v>29</v>
      </c>
      <c r="K42" s="1" t="s">
        <v>31</v>
      </c>
      <c r="L42" s="1" t="s">
        <v>31</v>
      </c>
      <c r="M42" s="1" t="s">
        <v>31</v>
      </c>
      <c r="N42" s="1" t="s">
        <v>31</v>
      </c>
      <c r="O42" s="1"/>
      <c r="P42" s="1" t="s">
        <v>30</v>
      </c>
      <c r="Q42" s="1" t="s">
        <v>30</v>
      </c>
      <c r="R42" s="1" t="s">
        <v>32</v>
      </c>
      <c r="S42" s="2"/>
      <c r="T42" s="1"/>
      <c r="U42" s="1"/>
      <c r="V42" s="1"/>
      <c r="W42" s="1" t="s">
        <v>33</v>
      </c>
      <c r="X42" s="1" t="s">
        <v>34</v>
      </c>
    </row>
    <row r="43" spans="1:24" x14ac:dyDescent="0.25">
      <c r="A43" s="2">
        <v>342336505</v>
      </c>
      <c r="B43" s="3">
        <v>28902</v>
      </c>
      <c r="C43" s="1"/>
      <c r="D43" s="1"/>
      <c r="E43" s="1" t="s">
        <v>24</v>
      </c>
      <c r="F43" s="1" t="s">
        <v>102</v>
      </c>
      <c r="G43" s="1" t="s">
        <v>26</v>
      </c>
      <c r="H43" s="1" t="s">
        <v>103</v>
      </c>
      <c r="I43" s="1" t="s">
        <v>39</v>
      </c>
      <c r="J43" s="1" t="s">
        <v>29</v>
      </c>
      <c r="K43" s="1" t="s">
        <v>30</v>
      </c>
      <c r="L43" s="1" t="s">
        <v>30</v>
      </c>
      <c r="M43" s="1" t="s">
        <v>31</v>
      </c>
      <c r="N43" s="1" t="s">
        <v>30</v>
      </c>
      <c r="O43" s="1" t="s">
        <v>44</v>
      </c>
      <c r="P43" s="1" t="s">
        <v>30</v>
      </c>
      <c r="Q43" s="1" t="s">
        <v>30</v>
      </c>
      <c r="R43" s="1" t="s">
        <v>32</v>
      </c>
      <c r="S43" s="2"/>
      <c r="T43" s="1"/>
      <c r="U43" s="1"/>
      <c r="V43" s="1"/>
      <c r="W43" s="1" t="s">
        <v>33</v>
      </c>
      <c r="X43" s="1" t="s">
        <v>34</v>
      </c>
    </row>
    <row r="44" spans="1:24" x14ac:dyDescent="0.25">
      <c r="A44" s="2">
        <v>342337735</v>
      </c>
      <c r="B44" s="3">
        <v>36670</v>
      </c>
      <c r="C44" s="1"/>
      <c r="D44" s="1"/>
      <c r="E44" s="1" t="s">
        <v>24</v>
      </c>
      <c r="F44" s="1" t="s">
        <v>104</v>
      </c>
      <c r="G44" s="1" t="s">
        <v>26</v>
      </c>
      <c r="H44" s="1"/>
      <c r="I44" s="1" t="s">
        <v>28</v>
      </c>
      <c r="J44" s="1" t="s">
        <v>29</v>
      </c>
      <c r="K44" s="1" t="s">
        <v>30</v>
      </c>
      <c r="L44" s="1" t="s">
        <v>30</v>
      </c>
      <c r="M44" s="1" t="s">
        <v>31</v>
      </c>
      <c r="N44" s="1" t="s">
        <v>31</v>
      </c>
      <c r="O44" s="1"/>
      <c r="P44" s="1" t="s">
        <v>30</v>
      </c>
      <c r="Q44" s="1" t="s">
        <v>30</v>
      </c>
      <c r="R44" s="1" t="s">
        <v>32</v>
      </c>
      <c r="S44" s="2"/>
      <c r="T44" s="1"/>
      <c r="U44" s="1"/>
      <c r="V44" s="1"/>
      <c r="W44" s="1" t="s">
        <v>33</v>
      </c>
      <c r="X44" s="1" t="s">
        <v>34</v>
      </c>
    </row>
    <row r="45" spans="1:24" x14ac:dyDescent="0.25">
      <c r="A45" s="2">
        <v>342337786</v>
      </c>
      <c r="B45" s="3">
        <v>36674</v>
      </c>
      <c r="C45" s="1"/>
      <c r="D45" s="1"/>
      <c r="E45" s="1" t="s">
        <v>24</v>
      </c>
      <c r="F45" s="1" t="s">
        <v>105</v>
      </c>
      <c r="G45" s="1" t="s">
        <v>26</v>
      </c>
      <c r="H45" s="1"/>
      <c r="I45" s="1" t="s">
        <v>28</v>
      </c>
      <c r="J45" s="1" t="s">
        <v>29</v>
      </c>
      <c r="K45" s="1" t="s">
        <v>30</v>
      </c>
      <c r="L45" s="1" t="s">
        <v>30</v>
      </c>
      <c r="M45" s="1" t="s">
        <v>31</v>
      </c>
      <c r="N45" s="1" t="s">
        <v>31</v>
      </c>
      <c r="O45" s="1"/>
      <c r="P45" s="1" t="s">
        <v>30</v>
      </c>
      <c r="Q45" s="1" t="s">
        <v>30</v>
      </c>
      <c r="R45" s="1" t="s">
        <v>32</v>
      </c>
      <c r="S45" s="2"/>
      <c r="T45" s="1"/>
      <c r="U45" s="1"/>
      <c r="V45" s="1"/>
      <c r="W45" s="1" t="s">
        <v>33</v>
      </c>
      <c r="X45" s="1" t="s">
        <v>34</v>
      </c>
    </row>
    <row r="46" spans="1:24" x14ac:dyDescent="0.25">
      <c r="A46" s="2">
        <v>342346298</v>
      </c>
      <c r="B46" s="3">
        <v>27900</v>
      </c>
      <c r="C46" s="1"/>
      <c r="D46" s="1"/>
      <c r="E46" s="1" t="s">
        <v>24</v>
      </c>
      <c r="F46" s="1" t="s">
        <v>106</v>
      </c>
      <c r="G46" s="1" t="s">
        <v>26</v>
      </c>
      <c r="H46" s="1" t="s">
        <v>107</v>
      </c>
      <c r="I46" s="1" t="s">
        <v>28</v>
      </c>
      <c r="J46" s="1" t="s">
        <v>29</v>
      </c>
      <c r="K46" s="1" t="s">
        <v>31</v>
      </c>
      <c r="L46" s="1" t="s">
        <v>30</v>
      </c>
      <c r="M46" s="1" t="s">
        <v>31</v>
      </c>
      <c r="N46" s="1" t="s">
        <v>31</v>
      </c>
      <c r="O46" s="1"/>
      <c r="P46" s="1" t="s">
        <v>30</v>
      </c>
      <c r="Q46" s="1" t="s">
        <v>30</v>
      </c>
      <c r="R46" s="1" t="s">
        <v>32</v>
      </c>
      <c r="S46" s="2"/>
      <c r="T46" s="1"/>
      <c r="U46" s="1"/>
      <c r="V46" s="1"/>
      <c r="W46" s="1" t="s">
        <v>33</v>
      </c>
      <c r="X46" s="1" t="s">
        <v>34</v>
      </c>
    </row>
    <row r="47" spans="1:24" x14ac:dyDescent="0.25">
      <c r="A47" s="2">
        <v>342348974</v>
      </c>
      <c r="B47" s="3">
        <v>27900</v>
      </c>
      <c r="C47" s="1"/>
      <c r="D47" s="1"/>
      <c r="E47" s="1" t="s">
        <v>24</v>
      </c>
      <c r="F47" s="1" t="s">
        <v>108</v>
      </c>
      <c r="G47" s="1" t="s">
        <v>26</v>
      </c>
      <c r="H47" s="1" t="s">
        <v>107</v>
      </c>
      <c r="I47" s="1" t="s">
        <v>28</v>
      </c>
      <c r="J47" s="1" t="s">
        <v>29</v>
      </c>
      <c r="K47" s="1" t="s">
        <v>31</v>
      </c>
      <c r="L47" s="1" t="s">
        <v>30</v>
      </c>
      <c r="M47" s="1" t="s">
        <v>31</v>
      </c>
      <c r="N47" s="1" t="s">
        <v>31</v>
      </c>
      <c r="O47" s="1"/>
      <c r="P47" s="1" t="s">
        <v>30</v>
      </c>
      <c r="Q47" s="1" t="s">
        <v>30</v>
      </c>
      <c r="R47" s="1" t="s">
        <v>32</v>
      </c>
      <c r="S47" s="2"/>
      <c r="T47" s="1"/>
      <c r="U47" s="1"/>
      <c r="V47" s="1"/>
      <c r="W47" s="1" t="s">
        <v>33</v>
      </c>
      <c r="X47" s="1" t="s">
        <v>34</v>
      </c>
    </row>
    <row r="48" spans="1:24" x14ac:dyDescent="0.25">
      <c r="A48" s="2">
        <v>342355890</v>
      </c>
      <c r="B48" s="3">
        <v>35606</v>
      </c>
      <c r="C48" s="1"/>
      <c r="D48" s="1"/>
      <c r="E48" s="1" t="s">
        <v>24</v>
      </c>
      <c r="F48" s="1" t="s">
        <v>109</v>
      </c>
      <c r="G48" s="1" t="s">
        <v>26</v>
      </c>
      <c r="H48" s="1"/>
      <c r="I48" s="1" t="s">
        <v>28</v>
      </c>
      <c r="J48" s="1" t="s">
        <v>29</v>
      </c>
      <c r="K48" s="1" t="s">
        <v>30</v>
      </c>
      <c r="L48" s="1" t="s">
        <v>30</v>
      </c>
      <c r="M48" s="1" t="s">
        <v>31</v>
      </c>
      <c r="N48" s="1" t="s">
        <v>31</v>
      </c>
      <c r="O48" s="1"/>
      <c r="P48" s="1" t="s">
        <v>30</v>
      </c>
      <c r="Q48" s="1" t="s">
        <v>30</v>
      </c>
      <c r="R48" s="1" t="s">
        <v>32</v>
      </c>
      <c r="S48" s="2"/>
      <c r="T48" s="1"/>
      <c r="U48" s="1"/>
      <c r="V48" s="1"/>
      <c r="W48" s="1" t="s">
        <v>33</v>
      </c>
      <c r="X48" s="1" t="s">
        <v>34</v>
      </c>
    </row>
    <row r="49" spans="1:24" x14ac:dyDescent="0.25">
      <c r="A49" s="2">
        <v>342358246</v>
      </c>
      <c r="B49" s="3">
        <v>28968</v>
      </c>
      <c r="C49" s="1"/>
      <c r="D49" s="1">
        <v>195.72</v>
      </c>
      <c r="E49" s="1" t="s">
        <v>24</v>
      </c>
      <c r="F49" s="1" t="s">
        <v>110</v>
      </c>
      <c r="G49" s="1" t="s">
        <v>26</v>
      </c>
      <c r="H49" s="1" t="s">
        <v>111</v>
      </c>
      <c r="I49" s="1" t="s">
        <v>39</v>
      </c>
      <c r="J49" s="1" t="s">
        <v>29</v>
      </c>
      <c r="K49" s="1" t="s">
        <v>30</v>
      </c>
      <c r="L49" s="1" t="s">
        <v>30</v>
      </c>
      <c r="M49" s="1" t="s">
        <v>31</v>
      </c>
      <c r="N49" s="1" t="s">
        <v>31</v>
      </c>
      <c r="O49" s="1"/>
      <c r="P49" s="1" t="s">
        <v>30</v>
      </c>
      <c r="Q49" s="1" t="s">
        <v>30</v>
      </c>
      <c r="R49" s="1" t="s">
        <v>32</v>
      </c>
      <c r="S49" s="2"/>
      <c r="T49" s="1"/>
      <c r="U49" s="1"/>
      <c r="V49" s="1"/>
      <c r="W49" s="1" t="s">
        <v>33</v>
      </c>
      <c r="X49" s="1" t="s">
        <v>34</v>
      </c>
    </row>
    <row r="50" spans="1:24" x14ac:dyDescent="0.25">
      <c r="A50" s="2">
        <v>342361645</v>
      </c>
      <c r="B50" s="3">
        <v>32281</v>
      </c>
      <c r="C50" s="1"/>
      <c r="D50" s="1"/>
      <c r="E50" s="1" t="s">
        <v>24</v>
      </c>
      <c r="F50" s="1" t="s">
        <v>112</v>
      </c>
      <c r="G50" s="1" t="s">
        <v>26</v>
      </c>
      <c r="H50" s="1" t="s">
        <v>113</v>
      </c>
      <c r="I50" s="1" t="s">
        <v>39</v>
      </c>
      <c r="J50" s="1" t="s">
        <v>29</v>
      </c>
      <c r="K50" s="1" t="s">
        <v>30</v>
      </c>
      <c r="L50" s="1" t="s">
        <v>31</v>
      </c>
      <c r="M50" s="1" t="s">
        <v>31</v>
      </c>
      <c r="N50" s="1" t="s">
        <v>30</v>
      </c>
      <c r="O50" s="1" t="s">
        <v>44</v>
      </c>
      <c r="P50" s="1" t="s">
        <v>30</v>
      </c>
      <c r="Q50" s="1" t="s">
        <v>30</v>
      </c>
      <c r="R50" s="1" t="s">
        <v>32</v>
      </c>
      <c r="S50" s="2"/>
      <c r="T50" s="1"/>
      <c r="U50" s="1"/>
      <c r="V50" s="1"/>
      <c r="W50" s="1" t="s">
        <v>33</v>
      </c>
      <c r="X50" s="1" t="s">
        <v>34</v>
      </c>
    </row>
    <row r="51" spans="1:24" x14ac:dyDescent="0.25">
      <c r="A51" s="2">
        <v>342366778</v>
      </c>
      <c r="B51" s="3">
        <v>36670</v>
      </c>
      <c r="C51" s="1"/>
      <c r="D51" s="1"/>
      <c r="E51" s="1" t="s">
        <v>24</v>
      </c>
      <c r="F51" s="1" t="s">
        <v>114</v>
      </c>
      <c r="G51" s="1" t="s">
        <v>26</v>
      </c>
      <c r="H51" s="1"/>
      <c r="I51" s="1" t="s">
        <v>28</v>
      </c>
      <c r="J51" s="1" t="s">
        <v>29</v>
      </c>
      <c r="K51" s="1" t="s">
        <v>30</v>
      </c>
      <c r="L51" s="1" t="s">
        <v>30</v>
      </c>
      <c r="M51" s="1" t="s">
        <v>31</v>
      </c>
      <c r="N51" s="1" t="s">
        <v>31</v>
      </c>
      <c r="O51" s="1"/>
      <c r="P51" s="1" t="s">
        <v>30</v>
      </c>
      <c r="Q51" s="1" t="s">
        <v>30</v>
      </c>
      <c r="R51" s="1" t="s">
        <v>32</v>
      </c>
      <c r="S51" s="2"/>
      <c r="T51" s="1"/>
      <c r="U51" s="1"/>
      <c r="V51" s="1"/>
      <c r="W51" s="1" t="s">
        <v>33</v>
      </c>
      <c r="X51" s="1" t="s">
        <v>34</v>
      </c>
    </row>
    <row r="52" spans="1:24" x14ac:dyDescent="0.25">
      <c r="A52" s="2">
        <v>342370336</v>
      </c>
      <c r="B52" s="3">
        <v>26577</v>
      </c>
      <c r="C52" s="1"/>
      <c r="D52" s="1"/>
      <c r="E52" s="1" t="s">
        <v>24</v>
      </c>
      <c r="F52" s="1" t="s">
        <v>115</v>
      </c>
      <c r="G52" s="1" t="s">
        <v>26</v>
      </c>
      <c r="H52" s="1" t="s">
        <v>116</v>
      </c>
      <c r="I52" s="1" t="s">
        <v>28</v>
      </c>
      <c r="J52" s="1" t="s">
        <v>29</v>
      </c>
      <c r="K52" s="1" t="s">
        <v>31</v>
      </c>
      <c r="L52" s="1" t="s">
        <v>30</v>
      </c>
      <c r="M52" s="1" t="s">
        <v>31</v>
      </c>
      <c r="N52" s="1" t="s">
        <v>31</v>
      </c>
      <c r="O52" s="1"/>
      <c r="P52" s="1" t="s">
        <v>30</v>
      </c>
      <c r="Q52" s="1" t="s">
        <v>30</v>
      </c>
      <c r="R52" s="1" t="s">
        <v>32</v>
      </c>
      <c r="S52" s="2"/>
      <c r="T52" s="1"/>
      <c r="U52" s="1"/>
      <c r="V52" s="1"/>
      <c r="W52" s="1" t="s">
        <v>33</v>
      </c>
      <c r="X52" s="1" t="s">
        <v>34</v>
      </c>
    </row>
    <row r="53" spans="1:24" x14ac:dyDescent="0.25">
      <c r="A53" s="2">
        <v>342377076</v>
      </c>
      <c r="B53" s="3">
        <v>36781</v>
      </c>
      <c r="C53" s="1"/>
      <c r="D53" s="1"/>
      <c r="E53" s="1" t="s">
        <v>24</v>
      </c>
      <c r="F53" s="1" t="s">
        <v>117</v>
      </c>
      <c r="G53" s="1" t="s">
        <v>26</v>
      </c>
      <c r="H53" s="1"/>
      <c r="I53" s="1" t="s">
        <v>28</v>
      </c>
      <c r="J53" s="1" t="s">
        <v>29</v>
      </c>
      <c r="K53" s="1" t="s">
        <v>30</v>
      </c>
      <c r="L53" s="1" t="s">
        <v>31</v>
      </c>
      <c r="M53" s="1" t="s">
        <v>31</v>
      </c>
      <c r="N53" s="1" t="s">
        <v>31</v>
      </c>
      <c r="O53" s="1"/>
      <c r="P53" s="1" t="s">
        <v>30</v>
      </c>
      <c r="Q53" s="1" t="s">
        <v>30</v>
      </c>
      <c r="R53" s="1" t="s">
        <v>32</v>
      </c>
      <c r="S53" s="2"/>
      <c r="T53" s="1"/>
      <c r="U53" s="1"/>
      <c r="V53" s="1"/>
      <c r="W53" s="1" t="s">
        <v>33</v>
      </c>
      <c r="X53" s="1" t="s">
        <v>34</v>
      </c>
    </row>
    <row r="54" spans="1:24" x14ac:dyDescent="0.25">
      <c r="A54" s="2">
        <v>342377790</v>
      </c>
      <c r="B54" s="3">
        <v>34997</v>
      </c>
      <c r="C54" s="1"/>
      <c r="D54" s="1"/>
      <c r="E54" s="1" t="s">
        <v>24</v>
      </c>
      <c r="F54" s="1" t="s">
        <v>118</v>
      </c>
      <c r="G54" s="1" t="s">
        <v>26</v>
      </c>
      <c r="H54" s="1"/>
      <c r="I54" s="1" t="s">
        <v>28</v>
      </c>
      <c r="J54" s="1" t="s">
        <v>29</v>
      </c>
      <c r="K54" s="1" t="s">
        <v>31</v>
      </c>
      <c r="L54" s="1" t="s">
        <v>31</v>
      </c>
      <c r="M54" s="1" t="s">
        <v>31</v>
      </c>
      <c r="N54" s="1" t="s">
        <v>31</v>
      </c>
      <c r="O54" s="1"/>
      <c r="P54" s="1" t="s">
        <v>30</v>
      </c>
      <c r="Q54" s="1" t="s">
        <v>30</v>
      </c>
      <c r="R54" s="1" t="s">
        <v>32</v>
      </c>
      <c r="S54" s="2"/>
      <c r="T54" s="1"/>
      <c r="U54" s="1"/>
      <c r="V54" s="1"/>
      <c r="W54" s="1" t="s">
        <v>33</v>
      </c>
      <c r="X54" s="1" t="s">
        <v>34</v>
      </c>
    </row>
    <row r="55" spans="1:24" x14ac:dyDescent="0.25">
      <c r="A55" s="2">
        <v>342378663</v>
      </c>
      <c r="B55" s="3">
        <v>28883</v>
      </c>
      <c r="C55" s="1"/>
      <c r="D55" s="1"/>
      <c r="E55" s="1" t="s">
        <v>24</v>
      </c>
      <c r="F55" s="1" t="s">
        <v>119</v>
      </c>
      <c r="G55" s="1" t="s">
        <v>26</v>
      </c>
      <c r="H55" s="1" t="s">
        <v>120</v>
      </c>
      <c r="I55" s="1" t="s">
        <v>28</v>
      </c>
      <c r="J55" s="1" t="s">
        <v>29</v>
      </c>
      <c r="K55" s="1" t="s">
        <v>31</v>
      </c>
      <c r="L55" s="1" t="s">
        <v>31</v>
      </c>
      <c r="M55" s="1" t="s">
        <v>31</v>
      </c>
      <c r="N55" s="1" t="s">
        <v>31</v>
      </c>
      <c r="O55" s="1"/>
      <c r="P55" s="1" t="s">
        <v>30</v>
      </c>
      <c r="Q55" s="1" t="s">
        <v>30</v>
      </c>
      <c r="R55" s="1" t="s">
        <v>32</v>
      </c>
      <c r="S55" s="2"/>
      <c r="T55" s="1"/>
      <c r="U55" s="1"/>
      <c r="V55" s="1"/>
      <c r="W55" s="1" t="s">
        <v>33</v>
      </c>
      <c r="X55" s="1" t="s">
        <v>34</v>
      </c>
    </row>
    <row r="56" spans="1:24" x14ac:dyDescent="0.25">
      <c r="A56" s="2">
        <v>342382958</v>
      </c>
      <c r="B56" s="3">
        <v>33855</v>
      </c>
      <c r="C56" s="1"/>
      <c r="D56" s="1"/>
      <c r="E56" s="1" t="s">
        <v>24</v>
      </c>
      <c r="F56" s="1" t="s">
        <v>121</v>
      </c>
      <c r="G56" s="1" t="s">
        <v>26</v>
      </c>
      <c r="H56" s="1" t="s">
        <v>122</v>
      </c>
      <c r="I56" s="1" t="s">
        <v>28</v>
      </c>
      <c r="J56" s="1" t="s">
        <v>29</v>
      </c>
      <c r="K56" s="1" t="s">
        <v>31</v>
      </c>
      <c r="L56" s="1" t="s">
        <v>30</v>
      </c>
      <c r="M56" s="1" t="s">
        <v>31</v>
      </c>
      <c r="N56" s="1" t="s">
        <v>31</v>
      </c>
      <c r="O56" s="1"/>
      <c r="P56" s="1" t="s">
        <v>30</v>
      </c>
      <c r="Q56" s="1" t="s">
        <v>30</v>
      </c>
      <c r="R56" s="1" t="s">
        <v>32</v>
      </c>
      <c r="S56" s="2"/>
      <c r="T56" s="1"/>
      <c r="U56" s="1"/>
      <c r="V56" s="1"/>
      <c r="W56" s="1" t="s">
        <v>33</v>
      </c>
      <c r="X56" s="1" t="s">
        <v>34</v>
      </c>
    </row>
    <row r="57" spans="1:24" x14ac:dyDescent="0.25">
      <c r="A57" s="2">
        <v>342388580</v>
      </c>
      <c r="B57" s="3">
        <v>33464</v>
      </c>
      <c r="C57" s="1"/>
      <c r="D57" s="1"/>
      <c r="E57" s="1" t="s">
        <v>24</v>
      </c>
      <c r="F57" s="1" t="s">
        <v>123</v>
      </c>
      <c r="G57" s="1" t="s">
        <v>26</v>
      </c>
      <c r="H57" s="1" t="s">
        <v>124</v>
      </c>
      <c r="I57" s="1" t="s">
        <v>39</v>
      </c>
      <c r="J57" s="1" t="s">
        <v>29</v>
      </c>
      <c r="K57" s="1" t="s">
        <v>31</v>
      </c>
      <c r="L57" s="1" t="s">
        <v>31</v>
      </c>
      <c r="M57" s="1" t="s">
        <v>31</v>
      </c>
      <c r="N57" s="1" t="s">
        <v>31</v>
      </c>
      <c r="O57" s="1"/>
      <c r="P57" s="1" t="s">
        <v>30</v>
      </c>
      <c r="Q57" s="1" t="s">
        <v>30</v>
      </c>
      <c r="R57" s="1" t="s">
        <v>32</v>
      </c>
      <c r="S57" s="2"/>
      <c r="T57" s="1"/>
      <c r="U57" s="1"/>
      <c r="V57" s="1"/>
      <c r="W57" s="1" t="s">
        <v>33</v>
      </c>
      <c r="X57" s="1" t="s">
        <v>34</v>
      </c>
    </row>
    <row r="58" spans="1:24" x14ac:dyDescent="0.25">
      <c r="A58" s="2">
        <v>342393606</v>
      </c>
      <c r="B58" s="3">
        <v>26960</v>
      </c>
      <c r="C58" s="1"/>
      <c r="D58" s="1"/>
      <c r="E58" s="1" t="s">
        <v>24</v>
      </c>
      <c r="F58" s="1" t="s">
        <v>125</v>
      </c>
      <c r="G58" s="1" t="s">
        <v>26</v>
      </c>
      <c r="H58" s="1" t="s">
        <v>107</v>
      </c>
      <c r="I58" s="1" t="s">
        <v>28</v>
      </c>
      <c r="J58" s="1" t="s">
        <v>29</v>
      </c>
      <c r="K58" s="1" t="s">
        <v>31</v>
      </c>
      <c r="L58" s="1" t="s">
        <v>30</v>
      </c>
      <c r="M58" s="1" t="s">
        <v>31</v>
      </c>
      <c r="N58" s="1" t="s">
        <v>31</v>
      </c>
      <c r="O58" s="1"/>
      <c r="P58" s="1" t="s">
        <v>30</v>
      </c>
      <c r="Q58" s="1" t="s">
        <v>31</v>
      </c>
      <c r="R58" s="1"/>
      <c r="S58" s="2"/>
      <c r="T58" s="1"/>
      <c r="U58" s="1"/>
      <c r="V58" s="1"/>
      <c r="W58" s="1" t="s">
        <v>33</v>
      </c>
      <c r="X58" s="1" t="s">
        <v>34</v>
      </c>
    </row>
    <row r="59" spans="1:24" x14ac:dyDescent="0.25">
      <c r="A59" s="2">
        <v>342398269</v>
      </c>
      <c r="B59" s="3">
        <v>28902</v>
      </c>
      <c r="C59" s="1"/>
      <c r="D59" s="1"/>
      <c r="E59" s="1" t="s">
        <v>24</v>
      </c>
      <c r="F59" s="1" t="s">
        <v>126</v>
      </c>
      <c r="G59" s="1" t="s">
        <v>26</v>
      </c>
      <c r="H59" s="1" t="s">
        <v>127</v>
      </c>
      <c r="I59" s="1" t="s">
        <v>39</v>
      </c>
      <c r="J59" s="1" t="s">
        <v>29</v>
      </c>
      <c r="K59" s="1" t="s">
        <v>30</v>
      </c>
      <c r="L59" s="1" t="s">
        <v>31</v>
      </c>
      <c r="M59" s="1" t="s">
        <v>31</v>
      </c>
      <c r="N59" s="1" t="s">
        <v>31</v>
      </c>
      <c r="O59" s="1"/>
      <c r="P59" s="1" t="s">
        <v>30</v>
      </c>
      <c r="Q59" s="1" t="s">
        <v>30</v>
      </c>
      <c r="R59" s="1" t="s">
        <v>128</v>
      </c>
      <c r="S59" s="2"/>
      <c r="T59" s="1"/>
      <c r="U59" s="1"/>
      <c r="V59" s="1"/>
      <c r="W59" s="1" t="s">
        <v>33</v>
      </c>
      <c r="X59" s="1" t="s">
        <v>34</v>
      </c>
    </row>
    <row r="60" spans="1:24" x14ac:dyDescent="0.25">
      <c r="A60" s="2">
        <v>342401362</v>
      </c>
      <c r="B60" s="3">
        <v>36320</v>
      </c>
      <c r="C60" s="1"/>
      <c r="D60" s="1"/>
      <c r="E60" s="1" t="s">
        <v>24</v>
      </c>
      <c r="F60" s="1" t="s">
        <v>129</v>
      </c>
      <c r="G60" s="1" t="s">
        <v>26</v>
      </c>
      <c r="H60" s="1" t="s">
        <v>130</v>
      </c>
      <c r="I60" s="1" t="s">
        <v>28</v>
      </c>
      <c r="J60" s="1" t="s">
        <v>29</v>
      </c>
      <c r="K60" s="1" t="s">
        <v>30</v>
      </c>
      <c r="L60" s="1" t="s">
        <v>31</v>
      </c>
      <c r="M60" s="1" t="s">
        <v>31</v>
      </c>
      <c r="N60" s="1" t="s">
        <v>31</v>
      </c>
      <c r="O60" s="1"/>
      <c r="P60" s="1" t="s">
        <v>30</v>
      </c>
      <c r="Q60" s="1" t="s">
        <v>30</v>
      </c>
      <c r="R60" s="1" t="s">
        <v>32</v>
      </c>
      <c r="S60" s="2"/>
      <c r="T60" s="1"/>
      <c r="U60" s="1"/>
      <c r="V60" s="1"/>
      <c r="W60" s="1" t="s">
        <v>33</v>
      </c>
      <c r="X60" s="1" t="s">
        <v>34</v>
      </c>
    </row>
    <row r="61" spans="1:24" x14ac:dyDescent="0.25">
      <c r="A61" s="2">
        <v>342408115</v>
      </c>
      <c r="B61" s="3">
        <v>34505</v>
      </c>
      <c r="C61" s="1"/>
      <c r="D61" s="1"/>
      <c r="E61" s="1" t="s">
        <v>24</v>
      </c>
      <c r="F61" s="1" t="s">
        <v>131</v>
      </c>
      <c r="G61" s="1" t="s">
        <v>26</v>
      </c>
      <c r="H61" s="1"/>
      <c r="I61" s="1" t="s">
        <v>28</v>
      </c>
      <c r="J61" s="1" t="s">
        <v>29</v>
      </c>
      <c r="K61" s="1" t="s">
        <v>31</v>
      </c>
      <c r="L61" s="1" t="s">
        <v>31</v>
      </c>
      <c r="M61" s="1" t="s">
        <v>31</v>
      </c>
      <c r="N61" s="1" t="s">
        <v>31</v>
      </c>
      <c r="O61" s="1"/>
      <c r="P61" s="1" t="s">
        <v>30</v>
      </c>
      <c r="Q61" s="1" t="s">
        <v>30</v>
      </c>
      <c r="R61" s="1" t="s">
        <v>32</v>
      </c>
      <c r="S61" s="2"/>
      <c r="T61" s="1"/>
      <c r="U61" s="1"/>
      <c r="V61" s="1"/>
      <c r="W61" s="1" t="s">
        <v>33</v>
      </c>
      <c r="X61" s="1" t="s">
        <v>34</v>
      </c>
    </row>
    <row r="62" spans="1:24" x14ac:dyDescent="0.25">
      <c r="A62" s="2">
        <v>342408131</v>
      </c>
      <c r="B62" s="3">
        <v>37930</v>
      </c>
      <c r="C62" s="1"/>
      <c r="D62" s="1"/>
      <c r="E62" s="1" t="s">
        <v>24</v>
      </c>
      <c r="F62" s="1" t="s">
        <v>132</v>
      </c>
      <c r="G62" s="1" t="s">
        <v>26</v>
      </c>
      <c r="H62" s="1"/>
      <c r="I62" s="1" t="s">
        <v>28</v>
      </c>
      <c r="J62" s="1" t="s">
        <v>29</v>
      </c>
      <c r="K62" s="1" t="s">
        <v>30</v>
      </c>
      <c r="L62" s="1" t="s">
        <v>31</v>
      </c>
      <c r="M62" s="1" t="s">
        <v>31</v>
      </c>
      <c r="N62" s="1" t="s">
        <v>31</v>
      </c>
      <c r="O62" s="1"/>
      <c r="P62" s="1" t="s">
        <v>30</v>
      </c>
      <c r="Q62" s="1" t="s">
        <v>30</v>
      </c>
      <c r="R62" s="1" t="s">
        <v>32</v>
      </c>
      <c r="S62" s="2"/>
      <c r="T62" s="1"/>
      <c r="U62" s="1"/>
      <c r="V62" s="1"/>
      <c r="W62" s="1" t="s">
        <v>33</v>
      </c>
      <c r="X62" s="1" t="s">
        <v>34</v>
      </c>
    </row>
    <row r="63" spans="1:24" x14ac:dyDescent="0.25">
      <c r="A63" s="2">
        <v>342410473</v>
      </c>
      <c r="B63" s="3">
        <v>37570</v>
      </c>
      <c r="C63" s="1"/>
      <c r="D63" s="1"/>
      <c r="E63" s="1" t="s">
        <v>24</v>
      </c>
      <c r="F63" s="1" t="s">
        <v>133</v>
      </c>
      <c r="G63" s="1" t="s">
        <v>26</v>
      </c>
      <c r="H63" s="1" t="s">
        <v>134</v>
      </c>
      <c r="I63" s="1" t="s">
        <v>39</v>
      </c>
      <c r="J63" s="1" t="s">
        <v>29</v>
      </c>
      <c r="K63" s="1" t="s">
        <v>30</v>
      </c>
      <c r="L63" s="1" t="s">
        <v>31</v>
      </c>
      <c r="M63" s="1" t="s">
        <v>31</v>
      </c>
      <c r="N63" s="1" t="s">
        <v>30</v>
      </c>
      <c r="O63" s="1" t="s">
        <v>44</v>
      </c>
      <c r="P63" s="1" t="s">
        <v>30</v>
      </c>
      <c r="Q63" s="1" t="s">
        <v>30</v>
      </c>
      <c r="R63" s="1" t="s">
        <v>135</v>
      </c>
      <c r="S63" s="2"/>
      <c r="T63" s="1"/>
      <c r="U63" s="1"/>
      <c r="V63" s="1"/>
      <c r="W63" s="1" t="s">
        <v>33</v>
      </c>
      <c r="X63" s="1" t="s">
        <v>34</v>
      </c>
    </row>
    <row r="64" spans="1:24" x14ac:dyDescent="0.25">
      <c r="A64" s="2">
        <v>342411689</v>
      </c>
      <c r="B64" s="3">
        <v>32341</v>
      </c>
      <c r="C64" s="1"/>
      <c r="D64" s="1"/>
      <c r="E64" s="1" t="s">
        <v>24</v>
      </c>
      <c r="F64" s="1" t="s">
        <v>136</v>
      </c>
      <c r="G64" s="1" t="s">
        <v>26</v>
      </c>
      <c r="H64" s="1" t="s">
        <v>137</v>
      </c>
      <c r="I64" s="1" t="s">
        <v>39</v>
      </c>
      <c r="J64" s="1" t="s">
        <v>29</v>
      </c>
      <c r="K64" s="1" t="s">
        <v>30</v>
      </c>
      <c r="L64" s="1" t="s">
        <v>31</v>
      </c>
      <c r="M64" s="1" t="s">
        <v>31</v>
      </c>
      <c r="N64" s="1" t="s">
        <v>31</v>
      </c>
      <c r="O64" s="1"/>
      <c r="P64" s="1" t="s">
        <v>30</v>
      </c>
      <c r="Q64" s="1" t="s">
        <v>30</v>
      </c>
      <c r="R64" s="1" t="s">
        <v>32</v>
      </c>
      <c r="S64" s="2"/>
      <c r="T64" s="1"/>
      <c r="U64" s="1"/>
      <c r="V64" s="1"/>
      <c r="W64" s="1" t="s">
        <v>33</v>
      </c>
      <c r="X64" s="1" t="s">
        <v>34</v>
      </c>
    </row>
    <row r="65" spans="1:24" x14ac:dyDescent="0.25">
      <c r="A65" s="2">
        <v>342412393</v>
      </c>
      <c r="B65" s="3">
        <v>36670</v>
      </c>
      <c r="C65" s="1"/>
      <c r="D65" s="1"/>
      <c r="E65" s="1" t="s">
        <v>24</v>
      </c>
      <c r="F65" s="1" t="s">
        <v>138</v>
      </c>
      <c r="G65" s="1" t="s">
        <v>26</v>
      </c>
      <c r="H65" s="1"/>
      <c r="I65" s="1" t="s">
        <v>28</v>
      </c>
      <c r="J65" s="1" t="s">
        <v>29</v>
      </c>
      <c r="K65" s="1" t="s">
        <v>30</v>
      </c>
      <c r="L65" s="1" t="s">
        <v>30</v>
      </c>
      <c r="M65" s="1" t="s">
        <v>31</v>
      </c>
      <c r="N65" s="1" t="s">
        <v>31</v>
      </c>
      <c r="O65" s="1"/>
      <c r="P65" s="1" t="s">
        <v>30</v>
      </c>
      <c r="Q65" s="1" t="s">
        <v>30</v>
      </c>
      <c r="R65" s="1" t="s">
        <v>32</v>
      </c>
      <c r="S65" s="2"/>
      <c r="T65" s="1"/>
      <c r="U65" s="1"/>
      <c r="V65" s="1"/>
      <c r="W65" s="1" t="s">
        <v>33</v>
      </c>
      <c r="X65" s="1" t="s">
        <v>34</v>
      </c>
    </row>
    <row r="66" spans="1:24" x14ac:dyDescent="0.25">
      <c r="A66" s="2">
        <v>342412446</v>
      </c>
      <c r="B66" s="3">
        <v>22951</v>
      </c>
      <c r="C66" s="1"/>
      <c r="D66" s="1"/>
      <c r="E66" s="1" t="s">
        <v>24</v>
      </c>
      <c r="F66" s="1" t="s">
        <v>139</v>
      </c>
      <c r="G66" s="1" t="s">
        <v>26</v>
      </c>
      <c r="H66" s="1"/>
      <c r="I66" s="1" t="s">
        <v>28</v>
      </c>
      <c r="J66" s="1" t="s">
        <v>29</v>
      </c>
      <c r="K66" s="1" t="s">
        <v>31</v>
      </c>
      <c r="L66" s="1" t="s">
        <v>30</v>
      </c>
      <c r="M66" s="1" t="s">
        <v>31</v>
      </c>
      <c r="N66" s="1" t="s">
        <v>31</v>
      </c>
      <c r="O66" s="1"/>
      <c r="P66" s="1" t="s">
        <v>30</v>
      </c>
      <c r="Q66" s="1" t="s">
        <v>30</v>
      </c>
      <c r="R66" s="1" t="s">
        <v>32</v>
      </c>
      <c r="S66" s="2"/>
      <c r="T66" s="1"/>
      <c r="U66" s="1"/>
      <c r="V66" s="1"/>
      <c r="W66" s="1" t="s">
        <v>33</v>
      </c>
      <c r="X66" s="1" t="s">
        <v>34</v>
      </c>
    </row>
    <row r="67" spans="1:24" x14ac:dyDescent="0.25">
      <c r="A67" s="2">
        <v>342414818</v>
      </c>
      <c r="B67" s="3">
        <v>30846</v>
      </c>
      <c r="C67" s="1"/>
      <c r="D67" s="1"/>
      <c r="E67" s="1" t="s">
        <v>24</v>
      </c>
      <c r="F67" s="1" t="s">
        <v>140</v>
      </c>
      <c r="G67" s="1" t="s">
        <v>26</v>
      </c>
      <c r="H67" s="1" t="s">
        <v>141</v>
      </c>
      <c r="I67" s="1" t="s">
        <v>39</v>
      </c>
      <c r="J67" s="1" t="s">
        <v>29</v>
      </c>
      <c r="K67" s="1" t="s">
        <v>30</v>
      </c>
      <c r="L67" s="1" t="s">
        <v>30</v>
      </c>
      <c r="M67" s="1" t="s">
        <v>31</v>
      </c>
      <c r="N67" s="1" t="s">
        <v>30</v>
      </c>
      <c r="O67" s="1" t="s">
        <v>142</v>
      </c>
      <c r="P67" s="1" t="s">
        <v>30</v>
      </c>
      <c r="Q67" s="1" t="s">
        <v>30</v>
      </c>
      <c r="R67" s="1" t="s">
        <v>143</v>
      </c>
      <c r="S67" s="2"/>
      <c r="T67" s="1"/>
      <c r="U67" s="1"/>
      <c r="V67" s="1"/>
      <c r="W67" s="1" t="s">
        <v>33</v>
      </c>
      <c r="X67" s="1" t="s">
        <v>34</v>
      </c>
    </row>
    <row r="68" spans="1:24" x14ac:dyDescent="0.25">
      <c r="A68" s="2">
        <v>342417172</v>
      </c>
      <c r="B68" s="3">
        <v>32525</v>
      </c>
      <c r="C68" s="1"/>
      <c r="D68" s="1"/>
      <c r="E68" s="1" t="s">
        <v>24</v>
      </c>
      <c r="F68" s="1" t="s">
        <v>58</v>
      </c>
      <c r="G68" s="1" t="s">
        <v>26</v>
      </c>
      <c r="H68" s="1" t="s">
        <v>55</v>
      </c>
      <c r="I68" s="1" t="s">
        <v>28</v>
      </c>
      <c r="J68" s="1" t="s">
        <v>29</v>
      </c>
      <c r="K68" s="1" t="s">
        <v>31</v>
      </c>
      <c r="L68" s="1" t="s">
        <v>31</v>
      </c>
      <c r="M68" s="1" t="s">
        <v>31</v>
      </c>
      <c r="N68" s="1" t="s">
        <v>31</v>
      </c>
      <c r="O68" s="1"/>
      <c r="P68" s="1" t="s">
        <v>30</v>
      </c>
      <c r="Q68" s="1" t="s">
        <v>30</v>
      </c>
      <c r="R68" s="1" t="s">
        <v>32</v>
      </c>
      <c r="S68" s="2"/>
      <c r="T68" s="1"/>
      <c r="U68" s="1"/>
      <c r="V68" s="1"/>
      <c r="W68" s="1" t="s">
        <v>33</v>
      </c>
      <c r="X68" s="1" t="s">
        <v>34</v>
      </c>
    </row>
    <row r="69" spans="1:24" x14ac:dyDescent="0.25">
      <c r="A69" s="2">
        <v>342419846</v>
      </c>
      <c r="B69" s="3">
        <v>30496</v>
      </c>
      <c r="C69" s="1"/>
      <c r="D69" s="1"/>
      <c r="E69" s="1" t="s">
        <v>24</v>
      </c>
      <c r="F69" s="1" t="s">
        <v>144</v>
      </c>
      <c r="G69" s="1" t="s">
        <v>26</v>
      </c>
      <c r="H69" s="1" t="s">
        <v>27</v>
      </c>
      <c r="I69" s="1" t="s">
        <v>28</v>
      </c>
      <c r="J69" s="1" t="s">
        <v>29</v>
      </c>
      <c r="K69" s="1" t="s">
        <v>31</v>
      </c>
      <c r="L69" s="1" t="s">
        <v>31</v>
      </c>
      <c r="M69" s="1" t="s">
        <v>31</v>
      </c>
      <c r="N69" s="1" t="s">
        <v>31</v>
      </c>
      <c r="O69" s="1"/>
      <c r="P69" s="1" t="s">
        <v>30</v>
      </c>
      <c r="Q69" s="1" t="s">
        <v>30</v>
      </c>
      <c r="R69" s="1" t="s">
        <v>32</v>
      </c>
      <c r="S69" s="2"/>
      <c r="T69" s="1"/>
      <c r="U69" s="1"/>
      <c r="V69" s="1"/>
      <c r="W69" s="1" t="s">
        <v>33</v>
      </c>
      <c r="X69" s="1" t="s">
        <v>34</v>
      </c>
    </row>
    <row r="70" spans="1:24" x14ac:dyDescent="0.25">
      <c r="A70" s="2">
        <v>342420316</v>
      </c>
      <c r="B70" s="3">
        <v>26959</v>
      </c>
      <c r="C70" s="1"/>
      <c r="D70" s="1"/>
      <c r="E70" s="1" t="s">
        <v>24</v>
      </c>
      <c r="F70" s="1" t="s">
        <v>145</v>
      </c>
      <c r="G70" s="1" t="s">
        <v>26</v>
      </c>
      <c r="H70" s="1" t="s">
        <v>107</v>
      </c>
      <c r="I70" s="1" t="s">
        <v>28</v>
      </c>
      <c r="J70" s="1" t="s">
        <v>29</v>
      </c>
      <c r="K70" s="1" t="s">
        <v>31</v>
      </c>
      <c r="L70" s="1" t="s">
        <v>30</v>
      </c>
      <c r="M70" s="1" t="s">
        <v>31</v>
      </c>
      <c r="N70" s="1" t="s">
        <v>31</v>
      </c>
      <c r="O70" s="1"/>
      <c r="P70" s="1" t="s">
        <v>30</v>
      </c>
      <c r="Q70" s="1" t="s">
        <v>30</v>
      </c>
      <c r="R70" s="1" t="s">
        <v>32</v>
      </c>
      <c r="S70" s="2"/>
      <c r="T70" s="1"/>
      <c r="U70" s="1"/>
      <c r="V70" s="1"/>
      <c r="W70" s="1" t="s">
        <v>33</v>
      </c>
      <c r="X70" s="1" t="s">
        <v>34</v>
      </c>
    </row>
    <row r="71" spans="1:24" x14ac:dyDescent="0.25">
      <c r="A71" s="2">
        <v>342420807</v>
      </c>
      <c r="B71" s="3">
        <v>29768</v>
      </c>
      <c r="C71" s="1"/>
      <c r="D71" s="1"/>
      <c r="E71" s="1" t="s">
        <v>24</v>
      </c>
      <c r="F71" s="1" t="s">
        <v>146</v>
      </c>
      <c r="G71" s="1" t="s">
        <v>26</v>
      </c>
      <c r="H71" s="1" t="s">
        <v>27</v>
      </c>
      <c r="I71" s="1" t="s">
        <v>28</v>
      </c>
      <c r="J71" s="1" t="s">
        <v>29</v>
      </c>
      <c r="K71" s="1" t="s">
        <v>31</v>
      </c>
      <c r="L71" s="1" t="s">
        <v>30</v>
      </c>
      <c r="M71" s="1" t="s">
        <v>31</v>
      </c>
      <c r="N71" s="1" t="s">
        <v>31</v>
      </c>
      <c r="O71" s="1"/>
      <c r="P71" s="1" t="s">
        <v>30</v>
      </c>
      <c r="Q71" s="1" t="s">
        <v>30</v>
      </c>
      <c r="R71" s="1" t="s">
        <v>32</v>
      </c>
      <c r="S71" s="2"/>
      <c r="T71" s="1"/>
      <c r="U71" s="1"/>
      <c r="V71" s="1"/>
      <c r="W71" s="1" t="s">
        <v>33</v>
      </c>
      <c r="X71" s="1" t="s">
        <v>34</v>
      </c>
    </row>
    <row r="72" spans="1:24" x14ac:dyDescent="0.25">
      <c r="A72" s="2">
        <v>342421582</v>
      </c>
      <c r="B72" s="3">
        <v>36670</v>
      </c>
      <c r="C72" s="1"/>
      <c r="D72" s="1"/>
      <c r="E72" s="1" t="s">
        <v>24</v>
      </c>
      <c r="F72" s="1" t="s">
        <v>147</v>
      </c>
      <c r="G72" s="1" t="s">
        <v>26</v>
      </c>
      <c r="H72" s="1"/>
      <c r="I72" s="1" t="s">
        <v>28</v>
      </c>
      <c r="J72" s="1" t="s">
        <v>29</v>
      </c>
      <c r="K72" s="1" t="s">
        <v>30</v>
      </c>
      <c r="L72" s="1" t="s">
        <v>31</v>
      </c>
      <c r="M72" s="1" t="s">
        <v>31</v>
      </c>
      <c r="N72" s="1" t="s">
        <v>31</v>
      </c>
      <c r="O72" s="1"/>
      <c r="P72" s="1" t="s">
        <v>30</v>
      </c>
      <c r="Q72" s="1" t="s">
        <v>30</v>
      </c>
      <c r="R72" s="1" t="s">
        <v>32</v>
      </c>
      <c r="S72" s="2"/>
      <c r="T72" s="1"/>
      <c r="U72" s="1"/>
      <c r="V72" s="1"/>
      <c r="W72" s="1" t="s">
        <v>33</v>
      </c>
      <c r="X72" s="1" t="s">
        <v>34</v>
      </c>
    </row>
    <row r="73" spans="1:24" x14ac:dyDescent="0.25">
      <c r="A73" s="2">
        <v>342430757</v>
      </c>
      <c r="B73" s="3">
        <v>27900</v>
      </c>
      <c r="C73" s="1"/>
      <c r="D73" s="1"/>
      <c r="E73" s="1" t="s">
        <v>24</v>
      </c>
      <c r="F73" s="1" t="s">
        <v>148</v>
      </c>
      <c r="G73" s="1" t="s">
        <v>26</v>
      </c>
      <c r="H73" s="1" t="s">
        <v>107</v>
      </c>
      <c r="I73" s="1" t="s">
        <v>28</v>
      </c>
      <c r="J73" s="1" t="s">
        <v>29</v>
      </c>
      <c r="K73" s="1" t="s">
        <v>31</v>
      </c>
      <c r="L73" s="1" t="s">
        <v>30</v>
      </c>
      <c r="M73" s="1" t="s">
        <v>31</v>
      </c>
      <c r="N73" s="1" t="s">
        <v>31</v>
      </c>
      <c r="O73" s="1"/>
      <c r="P73" s="1" t="s">
        <v>30</v>
      </c>
      <c r="Q73" s="1" t="s">
        <v>30</v>
      </c>
      <c r="R73" s="1" t="s">
        <v>32</v>
      </c>
      <c r="S73" s="2"/>
      <c r="T73" s="1"/>
      <c r="U73" s="1"/>
      <c r="V73" s="1"/>
      <c r="W73" s="1" t="s">
        <v>33</v>
      </c>
      <c r="X73" s="1" t="s">
        <v>34</v>
      </c>
    </row>
    <row r="74" spans="1:24" x14ac:dyDescent="0.25">
      <c r="A74" s="2">
        <v>342433345</v>
      </c>
      <c r="B74" s="3">
        <v>27977</v>
      </c>
      <c r="C74" s="1"/>
      <c r="D74" s="1"/>
      <c r="E74" s="1" t="s">
        <v>24</v>
      </c>
      <c r="F74" s="1" t="s">
        <v>149</v>
      </c>
      <c r="G74" s="1" t="s">
        <v>26</v>
      </c>
      <c r="H74" s="1" t="s">
        <v>150</v>
      </c>
      <c r="I74" s="1" t="s">
        <v>39</v>
      </c>
      <c r="J74" s="1" t="s">
        <v>29</v>
      </c>
      <c r="K74" s="1" t="s">
        <v>31</v>
      </c>
      <c r="L74" s="1" t="s">
        <v>30</v>
      </c>
      <c r="M74" s="1" t="s">
        <v>31</v>
      </c>
      <c r="N74" s="1" t="s">
        <v>31</v>
      </c>
      <c r="O74" s="1"/>
      <c r="P74" s="1" t="s">
        <v>30</v>
      </c>
      <c r="Q74" s="1" t="s">
        <v>30</v>
      </c>
      <c r="R74" s="1" t="s">
        <v>151</v>
      </c>
      <c r="S74" s="2"/>
      <c r="T74" s="1"/>
      <c r="U74" s="1"/>
      <c r="V74" s="1"/>
      <c r="W74" s="1" t="s">
        <v>33</v>
      </c>
      <c r="X74" s="1" t="s">
        <v>34</v>
      </c>
    </row>
    <row r="75" spans="1:24" x14ac:dyDescent="0.25">
      <c r="A75" s="2">
        <v>342433736</v>
      </c>
      <c r="B75" s="3">
        <v>33864</v>
      </c>
      <c r="C75" s="1"/>
      <c r="D75" s="1"/>
      <c r="E75" s="1" t="s">
        <v>24</v>
      </c>
      <c r="F75" s="1" t="s">
        <v>152</v>
      </c>
      <c r="G75" s="1" t="s">
        <v>26</v>
      </c>
      <c r="H75" s="1" t="s">
        <v>84</v>
      </c>
      <c r="I75" s="1" t="s">
        <v>28</v>
      </c>
      <c r="J75" s="1" t="s">
        <v>29</v>
      </c>
      <c r="K75" s="1" t="s">
        <v>31</v>
      </c>
      <c r="L75" s="1" t="s">
        <v>31</v>
      </c>
      <c r="M75" s="1" t="s">
        <v>31</v>
      </c>
      <c r="N75" s="1" t="s">
        <v>31</v>
      </c>
      <c r="O75" s="1"/>
      <c r="P75" s="1" t="s">
        <v>30</v>
      </c>
      <c r="Q75" s="1" t="s">
        <v>30</v>
      </c>
      <c r="R75" s="1" t="s">
        <v>32</v>
      </c>
      <c r="S75" s="2"/>
      <c r="T75" s="1"/>
      <c r="U75" s="1"/>
      <c r="V75" s="1"/>
      <c r="W75" s="1" t="s">
        <v>33</v>
      </c>
      <c r="X75" s="1" t="s">
        <v>34</v>
      </c>
    </row>
    <row r="76" spans="1:24" x14ac:dyDescent="0.25">
      <c r="A76" s="2">
        <v>342434657</v>
      </c>
      <c r="B76" s="3">
        <v>28388</v>
      </c>
      <c r="C76" s="1"/>
      <c r="D76" s="1"/>
      <c r="E76" s="1" t="s">
        <v>24</v>
      </c>
      <c r="F76" s="1" t="s">
        <v>153</v>
      </c>
      <c r="G76" s="1" t="s">
        <v>26</v>
      </c>
      <c r="H76" s="1" t="s">
        <v>48</v>
      </c>
      <c r="I76" s="1" t="s">
        <v>28</v>
      </c>
      <c r="J76" s="1" t="s">
        <v>29</v>
      </c>
      <c r="K76" s="1" t="s">
        <v>31</v>
      </c>
      <c r="L76" s="1" t="s">
        <v>31</v>
      </c>
      <c r="M76" s="1" t="s">
        <v>31</v>
      </c>
      <c r="N76" s="1" t="s">
        <v>31</v>
      </c>
      <c r="O76" s="1"/>
      <c r="P76" s="1" t="s">
        <v>30</v>
      </c>
      <c r="Q76" s="1" t="s">
        <v>30</v>
      </c>
      <c r="R76" s="1" t="s">
        <v>32</v>
      </c>
      <c r="S76" s="2"/>
      <c r="T76" s="1"/>
      <c r="U76" s="1"/>
      <c r="V76" s="1"/>
      <c r="W76" s="1" t="s">
        <v>33</v>
      </c>
      <c r="X76" s="1" t="s">
        <v>34</v>
      </c>
    </row>
    <row r="77" spans="1:24" x14ac:dyDescent="0.25">
      <c r="A77" s="2">
        <v>342444176</v>
      </c>
      <c r="B77" s="3">
        <v>30503</v>
      </c>
      <c r="C77" s="1"/>
      <c r="D77" s="1"/>
      <c r="E77" s="1" t="s">
        <v>24</v>
      </c>
      <c r="F77" s="1" t="s">
        <v>154</v>
      </c>
      <c r="G77" s="1" t="s">
        <v>26</v>
      </c>
      <c r="H77" s="1" t="s">
        <v>155</v>
      </c>
      <c r="I77" s="1" t="s">
        <v>28</v>
      </c>
      <c r="J77" s="1" t="s">
        <v>29</v>
      </c>
      <c r="K77" s="1" t="s">
        <v>31</v>
      </c>
      <c r="L77" s="1" t="s">
        <v>31</v>
      </c>
      <c r="M77" s="1" t="s">
        <v>31</v>
      </c>
      <c r="N77" s="1" t="s">
        <v>31</v>
      </c>
      <c r="O77" s="1"/>
      <c r="P77" s="1" t="s">
        <v>30</v>
      </c>
      <c r="Q77" s="1" t="s">
        <v>30</v>
      </c>
      <c r="R77" s="1" t="s">
        <v>32</v>
      </c>
      <c r="S77" s="2"/>
      <c r="T77" s="1"/>
      <c r="U77" s="1"/>
      <c r="V77" s="1"/>
      <c r="W77" s="1" t="s">
        <v>33</v>
      </c>
      <c r="X77" s="1" t="s">
        <v>34</v>
      </c>
    </row>
    <row r="78" spans="1:24" x14ac:dyDescent="0.25">
      <c r="A78" s="2">
        <v>342456223</v>
      </c>
      <c r="B78" s="3">
        <v>27630</v>
      </c>
      <c r="C78" s="1"/>
      <c r="D78" s="1"/>
      <c r="E78" s="1" t="s">
        <v>24</v>
      </c>
      <c r="F78" s="1" t="s">
        <v>156</v>
      </c>
      <c r="G78" s="1" t="s">
        <v>26</v>
      </c>
      <c r="H78" s="1" t="s">
        <v>48</v>
      </c>
      <c r="I78" s="1" t="s">
        <v>28</v>
      </c>
      <c r="J78" s="1" t="s">
        <v>29</v>
      </c>
      <c r="K78" s="1" t="s">
        <v>31</v>
      </c>
      <c r="L78" s="1" t="s">
        <v>30</v>
      </c>
      <c r="M78" s="1" t="s">
        <v>31</v>
      </c>
      <c r="N78" s="1" t="s">
        <v>30</v>
      </c>
      <c r="O78" s="1" t="s">
        <v>44</v>
      </c>
      <c r="P78" s="1" t="s">
        <v>30</v>
      </c>
      <c r="Q78" s="1" t="s">
        <v>31</v>
      </c>
      <c r="R78" s="1"/>
      <c r="S78" s="2"/>
      <c r="T78" s="1"/>
      <c r="U78" s="1"/>
      <c r="V78" s="1"/>
      <c r="W78" s="1" t="s">
        <v>33</v>
      </c>
      <c r="X78" s="1" t="s">
        <v>34</v>
      </c>
    </row>
    <row r="79" spans="1:24" x14ac:dyDescent="0.25">
      <c r="A79" s="2">
        <v>342458357</v>
      </c>
      <c r="B79" s="3">
        <v>36303</v>
      </c>
      <c r="C79" s="1"/>
      <c r="D79" s="1"/>
      <c r="E79" s="1" t="s">
        <v>24</v>
      </c>
      <c r="F79" s="1" t="s">
        <v>157</v>
      </c>
      <c r="G79" s="1" t="s">
        <v>26</v>
      </c>
      <c r="H79" s="1"/>
      <c r="I79" s="1" t="s">
        <v>28</v>
      </c>
      <c r="J79" s="1" t="s">
        <v>29</v>
      </c>
      <c r="K79" s="1" t="s">
        <v>31</v>
      </c>
      <c r="L79" s="1" t="s">
        <v>31</v>
      </c>
      <c r="M79" s="1" t="s">
        <v>31</v>
      </c>
      <c r="N79" s="1" t="s">
        <v>31</v>
      </c>
      <c r="O79" s="1"/>
      <c r="P79" s="1" t="s">
        <v>30</v>
      </c>
      <c r="Q79" s="1" t="s">
        <v>30</v>
      </c>
      <c r="R79" s="1" t="s">
        <v>32</v>
      </c>
      <c r="S79" s="2"/>
      <c r="T79" s="1"/>
      <c r="U79" s="1"/>
      <c r="V79" s="1"/>
      <c r="W79" s="1" t="s">
        <v>33</v>
      </c>
      <c r="X79" s="1" t="s">
        <v>34</v>
      </c>
    </row>
    <row r="80" spans="1:24" x14ac:dyDescent="0.25">
      <c r="A80" s="2">
        <v>342461053</v>
      </c>
      <c r="B80" s="3">
        <v>34163</v>
      </c>
      <c r="C80" s="1"/>
      <c r="D80" s="1"/>
      <c r="E80" s="1" t="s">
        <v>24</v>
      </c>
      <c r="F80" s="1" t="s">
        <v>158</v>
      </c>
      <c r="G80" s="1" t="s">
        <v>26</v>
      </c>
      <c r="H80" s="1"/>
      <c r="I80" s="1" t="s">
        <v>28</v>
      </c>
      <c r="J80" s="1" t="s">
        <v>29</v>
      </c>
      <c r="K80" s="1" t="s">
        <v>31</v>
      </c>
      <c r="L80" s="1" t="s">
        <v>31</v>
      </c>
      <c r="M80" s="1" t="s">
        <v>31</v>
      </c>
      <c r="N80" s="1" t="s">
        <v>31</v>
      </c>
      <c r="O80" s="1"/>
      <c r="P80" s="1" t="s">
        <v>30</v>
      </c>
      <c r="Q80" s="1" t="s">
        <v>30</v>
      </c>
      <c r="R80" s="1" t="s">
        <v>32</v>
      </c>
      <c r="S80" s="2"/>
      <c r="T80" s="1"/>
      <c r="U80" s="1"/>
      <c r="V80" s="1"/>
      <c r="W80" s="1" t="s">
        <v>33</v>
      </c>
      <c r="X80" s="1" t="s">
        <v>34</v>
      </c>
    </row>
    <row r="81" spans="1:24" x14ac:dyDescent="0.25">
      <c r="A81" s="2">
        <v>342463289</v>
      </c>
      <c r="B81" s="3">
        <v>34709</v>
      </c>
      <c r="C81" s="1"/>
      <c r="D81" s="1"/>
      <c r="E81" s="1" t="s">
        <v>24</v>
      </c>
      <c r="F81" s="1" t="s">
        <v>159</v>
      </c>
      <c r="G81" s="1" t="s">
        <v>26</v>
      </c>
      <c r="H81" s="1"/>
      <c r="I81" s="1" t="s">
        <v>28</v>
      </c>
      <c r="J81" s="1" t="s">
        <v>29</v>
      </c>
      <c r="K81" s="1" t="s">
        <v>30</v>
      </c>
      <c r="L81" s="1" t="s">
        <v>30</v>
      </c>
      <c r="M81" s="1" t="s">
        <v>31</v>
      </c>
      <c r="N81" s="1" t="s">
        <v>31</v>
      </c>
      <c r="O81" s="1"/>
      <c r="P81" s="1" t="s">
        <v>30</v>
      </c>
      <c r="Q81" s="1" t="s">
        <v>30</v>
      </c>
      <c r="R81" s="1" t="s">
        <v>32</v>
      </c>
      <c r="S81" s="2"/>
      <c r="T81" s="1"/>
      <c r="U81" s="1"/>
      <c r="V81" s="1"/>
      <c r="W81" s="1" t="s">
        <v>33</v>
      </c>
      <c r="X81" s="1" t="s">
        <v>34</v>
      </c>
    </row>
    <row r="82" spans="1:24" x14ac:dyDescent="0.25">
      <c r="A82" s="2">
        <v>342465958</v>
      </c>
      <c r="B82" s="3">
        <v>36331</v>
      </c>
      <c r="C82" s="1"/>
      <c r="D82" s="1"/>
      <c r="E82" s="1" t="s">
        <v>24</v>
      </c>
      <c r="F82" s="1" t="s">
        <v>160</v>
      </c>
      <c r="G82" s="1" t="s">
        <v>26</v>
      </c>
      <c r="H82" s="1"/>
      <c r="I82" s="1" t="s">
        <v>28</v>
      </c>
      <c r="J82" s="1" t="s">
        <v>29</v>
      </c>
      <c r="K82" s="1" t="s">
        <v>31</v>
      </c>
      <c r="L82" s="1" t="s">
        <v>31</v>
      </c>
      <c r="M82" s="1" t="s">
        <v>31</v>
      </c>
      <c r="N82" s="1" t="s">
        <v>31</v>
      </c>
      <c r="O82" s="1"/>
      <c r="P82" s="1" t="s">
        <v>30</v>
      </c>
      <c r="Q82" s="1" t="s">
        <v>30</v>
      </c>
      <c r="R82" s="1" t="s">
        <v>32</v>
      </c>
      <c r="S82" s="2"/>
      <c r="T82" s="1"/>
      <c r="U82" s="1"/>
      <c r="V82" s="1"/>
      <c r="W82" s="1" t="s">
        <v>33</v>
      </c>
      <c r="X82" s="1" t="s">
        <v>34</v>
      </c>
    </row>
    <row r="83" spans="1:24" x14ac:dyDescent="0.25">
      <c r="A83" s="2">
        <v>342466278</v>
      </c>
      <c r="B83" s="3">
        <v>35261</v>
      </c>
      <c r="C83" s="1"/>
      <c r="D83" s="1"/>
      <c r="E83" s="1" t="s">
        <v>24</v>
      </c>
      <c r="F83" s="1" t="s">
        <v>161</v>
      </c>
      <c r="G83" s="1" t="s">
        <v>26</v>
      </c>
      <c r="H83" s="1" t="s">
        <v>162</v>
      </c>
      <c r="I83" s="1" t="s">
        <v>39</v>
      </c>
      <c r="J83" s="1" t="s">
        <v>29</v>
      </c>
      <c r="K83" s="1" t="s">
        <v>30</v>
      </c>
      <c r="L83" s="1" t="s">
        <v>31</v>
      </c>
      <c r="M83" s="1" t="s">
        <v>31</v>
      </c>
      <c r="N83" s="1" t="s">
        <v>30</v>
      </c>
      <c r="O83" s="1" t="s">
        <v>44</v>
      </c>
      <c r="P83" s="1" t="s">
        <v>30</v>
      </c>
      <c r="Q83" s="1" t="s">
        <v>30</v>
      </c>
      <c r="R83" s="1" t="s">
        <v>163</v>
      </c>
      <c r="S83" s="2"/>
      <c r="T83" s="1"/>
      <c r="U83" s="1"/>
      <c r="V83" s="1"/>
      <c r="W83" s="1" t="s">
        <v>33</v>
      </c>
      <c r="X83" s="1" t="s">
        <v>34</v>
      </c>
    </row>
    <row r="84" spans="1:24" x14ac:dyDescent="0.25">
      <c r="A84" s="2">
        <v>342471967</v>
      </c>
      <c r="B84" s="3">
        <v>29826</v>
      </c>
      <c r="C84" s="1"/>
      <c r="D84" s="1"/>
      <c r="E84" s="1" t="s">
        <v>24</v>
      </c>
      <c r="F84" s="1" t="s">
        <v>164</v>
      </c>
      <c r="G84" s="1" t="s">
        <v>26</v>
      </c>
      <c r="H84" s="1"/>
      <c r="I84" s="1" t="s">
        <v>28</v>
      </c>
      <c r="J84" s="1" t="s">
        <v>29</v>
      </c>
      <c r="K84" s="1" t="s">
        <v>30</v>
      </c>
      <c r="L84" s="1" t="s">
        <v>31</v>
      </c>
      <c r="M84" s="1" t="s">
        <v>31</v>
      </c>
      <c r="N84" s="1" t="s">
        <v>31</v>
      </c>
      <c r="O84" s="1"/>
      <c r="P84" s="1" t="s">
        <v>30</v>
      </c>
      <c r="Q84" s="1" t="s">
        <v>30</v>
      </c>
      <c r="R84" s="1" t="s">
        <v>32</v>
      </c>
      <c r="S84" s="2"/>
      <c r="T84" s="1"/>
      <c r="U84" s="1"/>
      <c r="V84" s="1"/>
      <c r="W84" s="1" t="s">
        <v>33</v>
      </c>
      <c r="X84" s="1" t="s">
        <v>34</v>
      </c>
    </row>
    <row r="85" spans="1:24" x14ac:dyDescent="0.25">
      <c r="A85" s="2">
        <v>342475862</v>
      </c>
      <c r="B85" s="3">
        <v>24352</v>
      </c>
      <c r="C85" s="1"/>
      <c r="D85" s="1"/>
      <c r="E85" s="1" t="s">
        <v>24</v>
      </c>
      <c r="F85" s="1" t="s">
        <v>165</v>
      </c>
      <c r="G85" s="1" t="s">
        <v>26</v>
      </c>
      <c r="H85" s="1" t="s">
        <v>166</v>
      </c>
      <c r="I85" s="1" t="s">
        <v>28</v>
      </c>
      <c r="J85" s="1" t="s">
        <v>29</v>
      </c>
      <c r="K85" s="1" t="s">
        <v>31</v>
      </c>
      <c r="L85" s="1" t="s">
        <v>31</v>
      </c>
      <c r="M85" s="1" t="s">
        <v>31</v>
      </c>
      <c r="N85" s="1" t="s">
        <v>31</v>
      </c>
      <c r="O85" s="1"/>
      <c r="P85" s="1" t="s">
        <v>30</v>
      </c>
      <c r="Q85" s="1" t="s">
        <v>30</v>
      </c>
      <c r="R85" s="1" t="s">
        <v>32</v>
      </c>
      <c r="S85" s="2"/>
      <c r="T85" s="1"/>
      <c r="U85" s="1"/>
      <c r="V85" s="1"/>
      <c r="W85" s="1" t="s">
        <v>33</v>
      </c>
      <c r="X85" s="1" t="s">
        <v>34</v>
      </c>
    </row>
    <row r="86" spans="1:24" x14ac:dyDescent="0.25">
      <c r="A86" s="2">
        <v>342476616</v>
      </c>
      <c r="B86" s="3">
        <v>34660</v>
      </c>
      <c r="C86" s="1"/>
      <c r="D86" s="1"/>
      <c r="E86" s="1" t="s">
        <v>24</v>
      </c>
      <c r="F86" s="1" t="s">
        <v>167</v>
      </c>
      <c r="G86" s="1" t="s">
        <v>26</v>
      </c>
      <c r="H86" s="1" t="s">
        <v>168</v>
      </c>
      <c r="I86" s="1" t="s">
        <v>28</v>
      </c>
      <c r="J86" s="1" t="s">
        <v>29</v>
      </c>
      <c r="K86" s="1" t="s">
        <v>31</v>
      </c>
      <c r="L86" s="1" t="s">
        <v>31</v>
      </c>
      <c r="M86" s="1" t="s">
        <v>31</v>
      </c>
      <c r="N86" s="1" t="s">
        <v>31</v>
      </c>
      <c r="O86" s="1"/>
      <c r="P86" s="1" t="s">
        <v>30</v>
      </c>
      <c r="Q86" s="1" t="s">
        <v>30</v>
      </c>
      <c r="R86" s="1" t="s">
        <v>32</v>
      </c>
      <c r="S86" s="2"/>
      <c r="T86" s="1"/>
      <c r="U86" s="1"/>
      <c r="V86" s="1"/>
      <c r="W86" s="1" t="s">
        <v>33</v>
      </c>
      <c r="X86" s="1" t="s">
        <v>34</v>
      </c>
    </row>
    <row r="87" spans="1:24" x14ac:dyDescent="0.25">
      <c r="A87" s="2">
        <v>342476688</v>
      </c>
      <c r="B87" s="3">
        <v>27785</v>
      </c>
      <c r="C87" s="1"/>
      <c r="D87" s="1"/>
      <c r="E87" s="1" t="s">
        <v>24</v>
      </c>
      <c r="F87" s="1" t="s">
        <v>169</v>
      </c>
      <c r="G87" s="1" t="s">
        <v>26</v>
      </c>
      <c r="H87" s="1" t="s">
        <v>107</v>
      </c>
      <c r="I87" s="1" t="s">
        <v>28</v>
      </c>
      <c r="J87" s="1" t="s">
        <v>29</v>
      </c>
      <c r="K87" s="1" t="s">
        <v>31</v>
      </c>
      <c r="L87" s="1" t="s">
        <v>30</v>
      </c>
      <c r="M87" s="1" t="s">
        <v>31</v>
      </c>
      <c r="N87" s="1" t="s">
        <v>31</v>
      </c>
      <c r="O87" s="1"/>
      <c r="P87" s="1" t="s">
        <v>30</v>
      </c>
      <c r="Q87" s="1" t="s">
        <v>30</v>
      </c>
      <c r="R87" s="1" t="s">
        <v>32</v>
      </c>
      <c r="S87" s="2"/>
      <c r="T87" s="1"/>
      <c r="U87" s="1"/>
      <c r="V87" s="1"/>
      <c r="W87" s="1" t="s">
        <v>33</v>
      </c>
      <c r="X87" s="1" t="s">
        <v>34</v>
      </c>
    </row>
    <row r="88" spans="1:24" x14ac:dyDescent="0.25">
      <c r="A88" s="2">
        <v>342478875</v>
      </c>
      <c r="B88" s="3">
        <v>29768</v>
      </c>
      <c r="C88" s="1"/>
      <c r="D88" s="1"/>
      <c r="E88" s="1" t="s">
        <v>24</v>
      </c>
      <c r="F88" s="1" t="s">
        <v>170</v>
      </c>
      <c r="G88" s="1" t="s">
        <v>26</v>
      </c>
      <c r="H88" s="1" t="s">
        <v>27</v>
      </c>
      <c r="I88" s="1" t="s">
        <v>28</v>
      </c>
      <c r="J88" s="1" t="s">
        <v>29</v>
      </c>
      <c r="K88" s="1" t="s">
        <v>30</v>
      </c>
      <c r="L88" s="1" t="s">
        <v>31</v>
      </c>
      <c r="M88" s="1" t="s">
        <v>31</v>
      </c>
      <c r="N88" s="1" t="s">
        <v>31</v>
      </c>
      <c r="O88" s="1"/>
      <c r="P88" s="1" t="s">
        <v>30</v>
      </c>
      <c r="Q88" s="1" t="s">
        <v>30</v>
      </c>
      <c r="R88" s="1" t="s">
        <v>32</v>
      </c>
      <c r="S88" s="2"/>
      <c r="T88" s="1"/>
      <c r="U88" s="1"/>
      <c r="V88" s="1"/>
      <c r="W88" s="1" t="s">
        <v>33</v>
      </c>
      <c r="X88" s="1" t="s">
        <v>34</v>
      </c>
    </row>
    <row r="89" spans="1:24" x14ac:dyDescent="0.25">
      <c r="A89" s="2">
        <v>342480712</v>
      </c>
      <c r="B89" s="3">
        <v>32985</v>
      </c>
      <c r="C89" s="1"/>
      <c r="D89" s="1"/>
      <c r="E89" s="1" t="s">
        <v>24</v>
      </c>
      <c r="F89" s="1" t="s">
        <v>171</v>
      </c>
      <c r="G89" s="1" t="s">
        <v>26</v>
      </c>
      <c r="H89" s="1" t="s">
        <v>27</v>
      </c>
      <c r="I89" s="1" t="s">
        <v>28</v>
      </c>
      <c r="J89" s="1" t="s">
        <v>29</v>
      </c>
      <c r="K89" s="1" t="s">
        <v>31</v>
      </c>
      <c r="L89" s="1" t="s">
        <v>31</v>
      </c>
      <c r="M89" s="1" t="s">
        <v>31</v>
      </c>
      <c r="N89" s="1" t="s">
        <v>31</v>
      </c>
      <c r="O89" s="1"/>
      <c r="P89" s="1" t="s">
        <v>30</v>
      </c>
      <c r="Q89" s="1" t="s">
        <v>30</v>
      </c>
      <c r="R89" s="1" t="s">
        <v>32</v>
      </c>
      <c r="S89" s="2"/>
      <c r="T89" s="1"/>
      <c r="U89" s="1"/>
      <c r="V89" s="1"/>
      <c r="W89" s="1" t="s">
        <v>33</v>
      </c>
      <c r="X89" s="1" t="s">
        <v>34</v>
      </c>
    </row>
    <row r="90" spans="1:24" x14ac:dyDescent="0.25">
      <c r="A90" s="2">
        <v>342482438</v>
      </c>
      <c r="B90" s="3">
        <v>28022</v>
      </c>
      <c r="C90" s="1"/>
      <c r="D90" s="1"/>
      <c r="E90" s="1" t="s">
        <v>24</v>
      </c>
      <c r="F90" s="1" t="s">
        <v>172</v>
      </c>
      <c r="G90" s="1" t="s">
        <v>26</v>
      </c>
      <c r="H90" s="1" t="s">
        <v>173</v>
      </c>
      <c r="I90" s="1" t="s">
        <v>28</v>
      </c>
      <c r="J90" s="1" t="s">
        <v>29</v>
      </c>
      <c r="K90" s="1" t="s">
        <v>31</v>
      </c>
      <c r="L90" s="1" t="s">
        <v>31</v>
      </c>
      <c r="M90" s="1" t="s">
        <v>31</v>
      </c>
      <c r="N90" s="1" t="s">
        <v>31</v>
      </c>
      <c r="O90" s="1"/>
      <c r="P90" s="1" t="s">
        <v>30</v>
      </c>
      <c r="Q90" s="1" t="s">
        <v>30</v>
      </c>
      <c r="R90" s="1" t="s">
        <v>32</v>
      </c>
      <c r="S90" s="2"/>
      <c r="T90" s="1"/>
      <c r="U90" s="1"/>
      <c r="V90" s="1"/>
      <c r="W90" s="1" t="s">
        <v>33</v>
      </c>
      <c r="X90" s="1" t="s">
        <v>34</v>
      </c>
    </row>
    <row r="91" spans="1:24" x14ac:dyDescent="0.25">
      <c r="A91" s="2">
        <v>342485294</v>
      </c>
      <c r="B91" s="3">
        <v>26692</v>
      </c>
      <c r="C91" s="1"/>
      <c r="D91" s="1"/>
      <c r="E91" s="1" t="s">
        <v>24</v>
      </c>
      <c r="F91" s="1" t="s">
        <v>174</v>
      </c>
      <c r="G91" s="1" t="s">
        <v>26</v>
      </c>
      <c r="H91" s="1" t="s">
        <v>43</v>
      </c>
      <c r="I91" s="1" t="s">
        <v>28</v>
      </c>
      <c r="J91" s="1" t="s">
        <v>29</v>
      </c>
      <c r="K91" s="1" t="s">
        <v>30</v>
      </c>
      <c r="L91" s="1" t="s">
        <v>30</v>
      </c>
      <c r="M91" s="1" t="s">
        <v>31</v>
      </c>
      <c r="N91" s="1" t="s">
        <v>30</v>
      </c>
      <c r="O91" s="1" t="s">
        <v>142</v>
      </c>
      <c r="P91" s="1" t="s">
        <v>30</v>
      </c>
      <c r="Q91" s="1" t="s">
        <v>30</v>
      </c>
      <c r="R91" s="1" t="s">
        <v>32</v>
      </c>
      <c r="S91" s="2"/>
      <c r="T91" s="1"/>
      <c r="U91" s="1"/>
      <c r="V91" s="1"/>
      <c r="W91" s="1" t="s">
        <v>33</v>
      </c>
      <c r="X91" s="1" t="s">
        <v>34</v>
      </c>
    </row>
    <row r="92" spans="1:24" x14ac:dyDescent="0.25">
      <c r="A92" s="2">
        <v>342489430</v>
      </c>
      <c r="B92" s="3">
        <v>39341</v>
      </c>
      <c r="C92" s="1"/>
      <c r="D92" s="1"/>
      <c r="E92" s="1" t="s">
        <v>24</v>
      </c>
      <c r="F92" s="1" t="s">
        <v>175</v>
      </c>
      <c r="G92" s="1" t="s">
        <v>26</v>
      </c>
      <c r="H92" s="1"/>
      <c r="I92" s="1" t="s">
        <v>28</v>
      </c>
      <c r="J92" s="1" t="s">
        <v>29</v>
      </c>
      <c r="K92" s="1" t="s">
        <v>31</v>
      </c>
      <c r="L92" s="1" t="s">
        <v>31</v>
      </c>
      <c r="M92" s="1" t="s">
        <v>31</v>
      </c>
      <c r="N92" s="1" t="s">
        <v>31</v>
      </c>
      <c r="O92" s="1"/>
      <c r="P92" s="1" t="s">
        <v>30</v>
      </c>
      <c r="Q92" s="1" t="s">
        <v>30</v>
      </c>
      <c r="R92" s="1" t="s">
        <v>32</v>
      </c>
      <c r="S92" s="2"/>
      <c r="T92" s="1"/>
      <c r="U92" s="1"/>
      <c r="V92" s="1"/>
      <c r="W92" s="1" t="s">
        <v>33</v>
      </c>
      <c r="X92" s="1" t="s">
        <v>34</v>
      </c>
    </row>
    <row r="93" spans="1:24" x14ac:dyDescent="0.25">
      <c r="A93" s="2">
        <v>342500954</v>
      </c>
      <c r="B93" s="3">
        <v>36305</v>
      </c>
      <c r="C93" s="1"/>
      <c r="D93" s="1"/>
      <c r="E93" s="1" t="s">
        <v>24</v>
      </c>
      <c r="F93" s="1" t="s">
        <v>176</v>
      </c>
      <c r="G93" s="1" t="s">
        <v>26</v>
      </c>
      <c r="H93" s="1"/>
      <c r="I93" s="1" t="s">
        <v>28</v>
      </c>
      <c r="J93" s="1" t="s">
        <v>29</v>
      </c>
      <c r="K93" s="1" t="s">
        <v>30</v>
      </c>
      <c r="L93" s="1" t="s">
        <v>30</v>
      </c>
      <c r="M93" s="1" t="s">
        <v>31</v>
      </c>
      <c r="N93" s="1" t="s">
        <v>31</v>
      </c>
      <c r="O93" s="1"/>
      <c r="P93" s="1" t="s">
        <v>30</v>
      </c>
      <c r="Q93" s="1" t="s">
        <v>30</v>
      </c>
      <c r="R93" s="1" t="s">
        <v>32</v>
      </c>
      <c r="S93" s="2"/>
      <c r="T93" s="1"/>
      <c r="U93" s="1"/>
      <c r="V93" s="1"/>
      <c r="W93" s="1" t="s">
        <v>33</v>
      </c>
      <c r="X93" s="1" t="s">
        <v>34</v>
      </c>
    </row>
    <row r="94" spans="1:24" x14ac:dyDescent="0.25">
      <c r="A94" s="2">
        <v>342507706</v>
      </c>
      <c r="B94" s="3">
        <v>33863</v>
      </c>
      <c r="C94" s="1"/>
      <c r="D94" s="1"/>
      <c r="E94" s="1" t="s">
        <v>24</v>
      </c>
      <c r="F94" s="1" t="s">
        <v>177</v>
      </c>
      <c r="G94" s="1" t="s">
        <v>26</v>
      </c>
      <c r="H94" s="1"/>
      <c r="I94" s="1" t="s">
        <v>28</v>
      </c>
      <c r="J94" s="1" t="s">
        <v>29</v>
      </c>
      <c r="K94" s="1" t="s">
        <v>31</v>
      </c>
      <c r="L94" s="1" t="s">
        <v>31</v>
      </c>
      <c r="M94" s="1" t="s">
        <v>31</v>
      </c>
      <c r="N94" s="1" t="s">
        <v>31</v>
      </c>
      <c r="O94" s="1"/>
      <c r="P94" s="1" t="s">
        <v>30</v>
      </c>
      <c r="Q94" s="1" t="s">
        <v>30</v>
      </c>
      <c r="R94" s="1" t="s">
        <v>32</v>
      </c>
      <c r="S94" s="2"/>
      <c r="T94" s="1"/>
      <c r="U94" s="1"/>
      <c r="V94" s="1"/>
      <c r="W94" s="1" t="s">
        <v>33</v>
      </c>
      <c r="X94" s="1" t="s">
        <v>34</v>
      </c>
    </row>
    <row r="95" spans="1:24" x14ac:dyDescent="0.25">
      <c r="A95" s="2">
        <v>342509866</v>
      </c>
      <c r="B95" s="3">
        <v>36837</v>
      </c>
      <c r="C95" s="1"/>
      <c r="D95" s="1"/>
      <c r="E95" s="1" t="s">
        <v>24</v>
      </c>
      <c r="F95" s="1" t="s">
        <v>178</v>
      </c>
      <c r="G95" s="1" t="s">
        <v>26</v>
      </c>
      <c r="H95" s="1"/>
      <c r="I95" s="1" t="s">
        <v>28</v>
      </c>
      <c r="J95" s="1" t="s">
        <v>29</v>
      </c>
      <c r="K95" s="1" t="s">
        <v>30</v>
      </c>
      <c r="L95" s="1" t="s">
        <v>31</v>
      </c>
      <c r="M95" s="1" t="s">
        <v>31</v>
      </c>
      <c r="N95" s="1" t="s">
        <v>31</v>
      </c>
      <c r="O95" s="1"/>
      <c r="P95" s="1" t="s">
        <v>30</v>
      </c>
      <c r="Q95" s="1" t="s">
        <v>30</v>
      </c>
      <c r="R95" s="1" t="s">
        <v>32</v>
      </c>
      <c r="S95" s="2"/>
      <c r="T95" s="1"/>
      <c r="U95" s="1"/>
      <c r="V95" s="1"/>
      <c r="W95" s="1" t="s">
        <v>33</v>
      </c>
      <c r="X95" s="1" t="s">
        <v>34</v>
      </c>
    </row>
    <row r="96" spans="1:24" x14ac:dyDescent="0.25">
      <c r="A96" s="2">
        <v>342518616</v>
      </c>
      <c r="B96" s="3">
        <v>36166</v>
      </c>
      <c r="C96" s="1"/>
      <c r="D96" s="1"/>
      <c r="E96" s="1" t="s">
        <v>24</v>
      </c>
      <c r="F96" s="1" t="s">
        <v>179</v>
      </c>
      <c r="G96" s="1" t="s">
        <v>26</v>
      </c>
      <c r="H96" s="1"/>
      <c r="I96" s="1" t="s">
        <v>28</v>
      </c>
      <c r="J96" s="1" t="s">
        <v>29</v>
      </c>
      <c r="K96" s="1" t="s">
        <v>30</v>
      </c>
      <c r="L96" s="1" t="s">
        <v>30</v>
      </c>
      <c r="M96" s="1" t="s">
        <v>31</v>
      </c>
      <c r="N96" s="1" t="s">
        <v>31</v>
      </c>
      <c r="O96" s="1"/>
      <c r="P96" s="1" t="s">
        <v>30</v>
      </c>
      <c r="Q96" s="1" t="s">
        <v>30</v>
      </c>
      <c r="R96" s="1" t="s">
        <v>32</v>
      </c>
      <c r="S96" s="2"/>
      <c r="T96" s="1"/>
      <c r="U96" s="1"/>
      <c r="V96" s="1"/>
      <c r="W96" s="1" t="s">
        <v>33</v>
      </c>
      <c r="X96" s="1" t="s">
        <v>34</v>
      </c>
    </row>
    <row r="97" spans="1:24" x14ac:dyDescent="0.25">
      <c r="A97" s="2">
        <v>342518759</v>
      </c>
      <c r="B97" s="3">
        <v>25027</v>
      </c>
      <c r="C97" s="1"/>
      <c r="D97" s="1"/>
      <c r="E97" s="1" t="s">
        <v>24</v>
      </c>
      <c r="F97" s="1" t="s">
        <v>167</v>
      </c>
      <c r="G97" s="1" t="s">
        <v>26</v>
      </c>
      <c r="H97" s="1" t="s">
        <v>168</v>
      </c>
      <c r="I97" s="1" t="s">
        <v>28</v>
      </c>
      <c r="J97" s="1" t="s">
        <v>29</v>
      </c>
      <c r="K97" s="1" t="s">
        <v>31</v>
      </c>
      <c r="L97" s="1" t="s">
        <v>31</v>
      </c>
      <c r="M97" s="1" t="s">
        <v>31</v>
      </c>
      <c r="N97" s="1" t="s">
        <v>31</v>
      </c>
      <c r="O97" s="1"/>
      <c r="P97" s="1" t="s">
        <v>30</v>
      </c>
      <c r="Q97" s="1" t="s">
        <v>30</v>
      </c>
      <c r="R97" s="1" t="s">
        <v>32</v>
      </c>
      <c r="S97" s="2"/>
      <c r="T97" s="1"/>
      <c r="U97" s="1"/>
      <c r="V97" s="1"/>
      <c r="W97" s="1" t="s">
        <v>33</v>
      </c>
      <c r="X97" s="1" t="s">
        <v>34</v>
      </c>
    </row>
    <row r="98" spans="1:24" x14ac:dyDescent="0.25">
      <c r="A98" s="2">
        <v>342525464</v>
      </c>
      <c r="B98" s="3">
        <v>34296</v>
      </c>
      <c r="C98" s="1"/>
      <c r="D98" s="1"/>
      <c r="E98" s="1" t="s">
        <v>24</v>
      </c>
      <c r="F98" s="1" t="s">
        <v>180</v>
      </c>
      <c r="G98" s="1" t="s">
        <v>26</v>
      </c>
      <c r="H98" s="1" t="s">
        <v>181</v>
      </c>
      <c r="I98" s="1" t="s">
        <v>28</v>
      </c>
      <c r="J98" s="1" t="s">
        <v>29</v>
      </c>
      <c r="K98" s="1" t="s">
        <v>31</v>
      </c>
      <c r="L98" s="1" t="s">
        <v>30</v>
      </c>
      <c r="M98" s="1" t="s">
        <v>31</v>
      </c>
      <c r="N98" s="1" t="s">
        <v>30</v>
      </c>
      <c r="O98" s="1" t="s">
        <v>44</v>
      </c>
      <c r="P98" s="1" t="s">
        <v>30</v>
      </c>
      <c r="Q98" s="1" t="s">
        <v>30</v>
      </c>
      <c r="R98" s="1" t="s">
        <v>32</v>
      </c>
      <c r="S98" s="2"/>
      <c r="T98" s="1"/>
      <c r="U98" s="1"/>
      <c r="V98" s="1"/>
      <c r="W98" s="1" t="s">
        <v>33</v>
      </c>
      <c r="X98" s="1" t="s">
        <v>34</v>
      </c>
    </row>
    <row r="99" spans="1:24" x14ac:dyDescent="0.25">
      <c r="A99" s="2">
        <v>342526403</v>
      </c>
      <c r="B99" s="3">
        <v>27898</v>
      </c>
      <c r="C99" s="1"/>
      <c r="D99" s="1"/>
      <c r="E99" s="1" t="s">
        <v>24</v>
      </c>
      <c r="F99" s="1" t="s">
        <v>182</v>
      </c>
      <c r="G99" s="1" t="s">
        <v>26</v>
      </c>
      <c r="H99" s="1" t="s">
        <v>27</v>
      </c>
      <c r="I99" s="1" t="s">
        <v>28</v>
      </c>
      <c r="J99" s="1" t="s">
        <v>29</v>
      </c>
      <c r="K99" s="1" t="s">
        <v>30</v>
      </c>
      <c r="L99" s="1" t="s">
        <v>31</v>
      </c>
      <c r="M99" s="1" t="s">
        <v>31</v>
      </c>
      <c r="N99" s="1" t="s">
        <v>31</v>
      </c>
      <c r="O99" s="1"/>
      <c r="P99" s="1" t="s">
        <v>30</v>
      </c>
      <c r="Q99" s="1" t="s">
        <v>30</v>
      </c>
      <c r="R99" s="1" t="s">
        <v>32</v>
      </c>
      <c r="S99" s="2"/>
      <c r="T99" s="1"/>
      <c r="U99" s="1"/>
      <c r="V99" s="1"/>
      <c r="W99" s="1" t="s">
        <v>33</v>
      </c>
      <c r="X99" s="1" t="s">
        <v>34</v>
      </c>
    </row>
    <row r="100" spans="1:24" x14ac:dyDescent="0.25">
      <c r="A100" s="2">
        <v>342526482</v>
      </c>
      <c r="B100" s="3">
        <v>38737</v>
      </c>
      <c r="C100" s="1"/>
      <c r="D100" s="1"/>
      <c r="E100" s="1" t="s">
        <v>24</v>
      </c>
      <c r="F100" s="1" t="s">
        <v>183</v>
      </c>
      <c r="G100" s="1" t="s">
        <v>26</v>
      </c>
      <c r="H100" s="1" t="s">
        <v>107</v>
      </c>
      <c r="I100" s="1" t="s">
        <v>28</v>
      </c>
      <c r="J100" s="1" t="s">
        <v>29</v>
      </c>
      <c r="K100" s="1" t="s">
        <v>31</v>
      </c>
      <c r="L100" s="1" t="s">
        <v>30</v>
      </c>
      <c r="M100" s="1" t="s">
        <v>31</v>
      </c>
      <c r="N100" s="1" t="s">
        <v>31</v>
      </c>
      <c r="O100" s="1"/>
      <c r="P100" s="1" t="s">
        <v>30</v>
      </c>
      <c r="Q100" s="1" t="s">
        <v>30</v>
      </c>
      <c r="R100" s="1" t="s">
        <v>32</v>
      </c>
      <c r="S100" s="2"/>
      <c r="T100" s="1"/>
      <c r="U100" s="1"/>
      <c r="V100" s="1"/>
      <c r="W100" s="1" t="s">
        <v>33</v>
      </c>
      <c r="X100" s="1" t="s">
        <v>34</v>
      </c>
    </row>
    <row r="101" spans="1:24" x14ac:dyDescent="0.25">
      <c r="A101" s="2">
        <v>342527892</v>
      </c>
      <c r="B101" s="3">
        <v>40191</v>
      </c>
      <c r="C101" s="1"/>
      <c r="D101" s="1"/>
      <c r="E101" s="1" t="s">
        <v>24</v>
      </c>
      <c r="F101" s="1" t="s">
        <v>184</v>
      </c>
      <c r="G101" s="1" t="s">
        <v>26</v>
      </c>
      <c r="H101" s="1" t="s">
        <v>185</v>
      </c>
      <c r="I101" s="1" t="s">
        <v>28</v>
      </c>
      <c r="J101" s="1" t="s">
        <v>29</v>
      </c>
      <c r="K101" s="1" t="s">
        <v>31</v>
      </c>
      <c r="L101" s="1" t="s">
        <v>30</v>
      </c>
      <c r="M101" s="1" t="s">
        <v>31</v>
      </c>
      <c r="N101" s="1" t="s">
        <v>31</v>
      </c>
      <c r="O101" s="1"/>
      <c r="P101" s="1" t="s">
        <v>31</v>
      </c>
      <c r="Q101" s="1" t="s">
        <v>30</v>
      </c>
      <c r="R101" s="1" t="s">
        <v>32</v>
      </c>
      <c r="S101" s="2"/>
      <c r="T101" s="1"/>
      <c r="U101" s="1"/>
      <c r="V101" s="1"/>
      <c r="W101" s="1" t="s">
        <v>33</v>
      </c>
      <c r="X101" s="1" t="s">
        <v>34</v>
      </c>
    </row>
    <row r="102" spans="1:24" x14ac:dyDescent="0.25">
      <c r="A102" s="2">
        <v>342528000</v>
      </c>
      <c r="B102" s="3">
        <v>33668</v>
      </c>
      <c r="C102" s="1"/>
      <c r="D102" s="1"/>
      <c r="E102" s="1" t="s">
        <v>24</v>
      </c>
      <c r="F102" s="1" t="s">
        <v>186</v>
      </c>
      <c r="G102" s="1" t="s">
        <v>26</v>
      </c>
      <c r="H102" s="1" t="s">
        <v>27</v>
      </c>
      <c r="I102" s="1" t="s">
        <v>28</v>
      </c>
      <c r="J102" s="1" t="s">
        <v>29</v>
      </c>
      <c r="K102" s="1" t="s">
        <v>31</v>
      </c>
      <c r="L102" s="1" t="s">
        <v>30</v>
      </c>
      <c r="M102" s="1" t="s">
        <v>31</v>
      </c>
      <c r="N102" s="1" t="s">
        <v>31</v>
      </c>
      <c r="O102" s="1"/>
      <c r="P102" s="1" t="s">
        <v>30</v>
      </c>
      <c r="Q102" s="1" t="s">
        <v>30</v>
      </c>
      <c r="R102" s="1" t="s">
        <v>32</v>
      </c>
      <c r="S102" s="2"/>
      <c r="T102" s="1"/>
      <c r="U102" s="1"/>
      <c r="V102" s="1"/>
      <c r="W102" s="1" t="s">
        <v>33</v>
      </c>
      <c r="X102" s="1" t="s">
        <v>34</v>
      </c>
    </row>
    <row r="103" spans="1:24" x14ac:dyDescent="0.25">
      <c r="A103" s="2">
        <v>342528775</v>
      </c>
      <c r="B103" s="3">
        <v>29657</v>
      </c>
      <c r="C103" s="1"/>
      <c r="D103" s="1"/>
      <c r="E103" s="1" t="s">
        <v>24</v>
      </c>
      <c r="F103" s="1" t="s">
        <v>187</v>
      </c>
      <c r="G103" s="1" t="s">
        <v>26</v>
      </c>
      <c r="H103" s="1" t="s">
        <v>55</v>
      </c>
      <c r="I103" s="1" t="s">
        <v>39</v>
      </c>
      <c r="J103" s="1" t="s">
        <v>29</v>
      </c>
      <c r="K103" s="1" t="s">
        <v>30</v>
      </c>
      <c r="L103" s="1" t="s">
        <v>30</v>
      </c>
      <c r="M103" s="1" t="s">
        <v>31</v>
      </c>
      <c r="N103" s="1" t="s">
        <v>31</v>
      </c>
      <c r="O103" s="1"/>
      <c r="P103" s="1" t="s">
        <v>30</v>
      </c>
      <c r="Q103" s="1" t="s">
        <v>30</v>
      </c>
      <c r="R103" s="1" t="s">
        <v>32</v>
      </c>
      <c r="S103" s="2"/>
      <c r="T103" s="1"/>
      <c r="U103" s="1"/>
      <c r="V103" s="1"/>
      <c r="W103" s="1" t="s">
        <v>33</v>
      </c>
      <c r="X103" s="1" t="s">
        <v>34</v>
      </c>
    </row>
    <row r="104" spans="1:24" x14ac:dyDescent="0.25">
      <c r="A104" s="2">
        <v>342530526</v>
      </c>
      <c r="B104" s="3">
        <v>33701</v>
      </c>
      <c r="C104" s="1"/>
      <c r="D104" s="1"/>
      <c r="E104" s="1" t="s">
        <v>24</v>
      </c>
      <c r="F104" s="1" t="s">
        <v>188</v>
      </c>
      <c r="G104" s="1" t="s">
        <v>26</v>
      </c>
      <c r="H104" s="1" t="s">
        <v>27</v>
      </c>
      <c r="I104" s="1" t="s">
        <v>28</v>
      </c>
      <c r="J104" s="1" t="s">
        <v>29</v>
      </c>
      <c r="K104" s="1" t="s">
        <v>30</v>
      </c>
      <c r="L104" s="1" t="s">
        <v>30</v>
      </c>
      <c r="M104" s="1" t="s">
        <v>31</v>
      </c>
      <c r="N104" s="1" t="s">
        <v>31</v>
      </c>
      <c r="O104" s="1"/>
      <c r="P104" s="1" t="s">
        <v>30</v>
      </c>
      <c r="Q104" s="1" t="s">
        <v>30</v>
      </c>
      <c r="R104" s="1" t="s">
        <v>32</v>
      </c>
      <c r="S104" s="2"/>
      <c r="T104" s="1"/>
      <c r="U104" s="1"/>
      <c r="V104" s="1"/>
      <c r="W104" s="1" t="s">
        <v>33</v>
      </c>
      <c r="X104" s="1" t="s">
        <v>34</v>
      </c>
    </row>
    <row r="105" spans="1:24" x14ac:dyDescent="0.25">
      <c r="A105" s="2">
        <v>342530998</v>
      </c>
      <c r="B105" s="3">
        <v>34045</v>
      </c>
      <c r="C105" s="1"/>
      <c r="D105" s="1"/>
      <c r="E105" s="1" t="s">
        <v>24</v>
      </c>
      <c r="F105" s="1" t="s">
        <v>189</v>
      </c>
      <c r="G105" s="1" t="s">
        <v>26</v>
      </c>
      <c r="H105" s="1" t="s">
        <v>190</v>
      </c>
      <c r="I105" s="1" t="s">
        <v>28</v>
      </c>
      <c r="J105" s="1" t="s">
        <v>29</v>
      </c>
      <c r="K105" s="1" t="s">
        <v>31</v>
      </c>
      <c r="L105" s="1" t="s">
        <v>30</v>
      </c>
      <c r="M105" s="1" t="s">
        <v>31</v>
      </c>
      <c r="N105" s="1" t="s">
        <v>31</v>
      </c>
      <c r="O105" s="1"/>
      <c r="P105" s="1" t="s">
        <v>31</v>
      </c>
      <c r="Q105" s="1" t="s">
        <v>30</v>
      </c>
      <c r="R105" s="1" t="s">
        <v>32</v>
      </c>
      <c r="S105" s="2"/>
      <c r="T105" s="1"/>
      <c r="U105" s="1"/>
      <c r="V105" s="1"/>
      <c r="W105" s="1" t="s">
        <v>33</v>
      </c>
      <c r="X105" s="1" t="s">
        <v>34</v>
      </c>
    </row>
    <row r="106" spans="1:24" x14ac:dyDescent="0.25">
      <c r="A106" s="2">
        <v>342531810</v>
      </c>
      <c r="B106" s="3">
        <v>33871</v>
      </c>
      <c r="C106" s="1"/>
      <c r="D106" s="1"/>
      <c r="E106" s="1" t="s">
        <v>24</v>
      </c>
      <c r="F106" s="1" t="s">
        <v>191</v>
      </c>
      <c r="G106" s="1" t="s">
        <v>26</v>
      </c>
      <c r="H106" s="1" t="s">
        <v>192</v>
      </c>
      <c r="I106" s="1" t="s">
        <v>28</v>
      </c>
      <c r="J106" s="1" t="s">
        <v>29</v>
      </c>
      <c r="K106" s="1" t="s">
        <v>31</v>
      </c>
      <c r="L106" s="1" t="s">
        <v>31</v>
      </c>
      <c r="M106" s="1" t="s">
        <v>31</v>
      </c>
      <c r="N106" s="1" t="s">
        <v>31</v>
      </c>
      <c r="O106" s="1"/>
      <c r="P106" s="1" t="s">
        <v>30</v>
      </c>
      <c r="Q106" s="1" t="s">
        <v>30</v>
      </c>
      <c r="R106" s="1" t="s">
        <v>32</v>
      </c>
      <c r="S106" s="2"/>
      <c r="T106" s="1"/>
      <c r="U106" s="1"/>
      <c r="V106" s="1"/>
      <c r="W106" s="1" t="s">
        <v>33</v>
      </c>
      <c r="X106" s="1" t="s">
        <v>34</v>
      </c>
    </row>
    <row r="107" spans="1:24" x14ac:dyDescent="0.25">
      <c r="A107" s="2">
        <v>342533046</v>
      </c>
      <c r="B107" s="3">
        <v>37931</v>
      </c>
      <c r="C107" s="1"/>
      <c r="D107" s="1"/>
      <c r="E107" s="1" t="s">
        <v>24</v>
      </c>
      <c r="F107" s="1" t="s">
        <v>193</v>
      </c>
      <c r="G107" s="1" t="s">
        <v>26</v>
      </c>
      <c r="H107" s="1"/>
      <c r="I107" s="1" t="s">
        <v>28</v>
      </c>
      <c r="J107" s="1" t="s">
        <v>29</v>
      </c>
      <c r="K107" s="1" t="s">
        <v>30</v>
      </c>
      <c r="L107" s="1" t="s">
        <v>31</v>
      </c>
      <c r="M107" s="1" t="s">
        <v>31</v>
      </c>
      <c r="N107" s="1" t="s">
        <v>31</v>
      </c>
      <c r="O107" s="1"/>
      <c r="P107" s="1" t="s">
        <v>30</v>
      </c>
      <c r="Q107" s="1" t="s">
        <v>30</v>
      </c>
      <c r="R107" s="1" t="s">
        <v>32</v>
      </c>
      <c r="S107" s="2"/>
      <c r="T107" s="1"/>
      <c r="U107" s="1"/>
      <c r="V107" s="1"/>
      <c r="W107" s="1" t="s">
        <v>33</v>
      </c>
      <c r="X107" s="1" t="s">
        <v>34</v>
      </c>
    </row>
    <row r="108" spans="1:24" x14ac:dyDescent="0.25">
      <c r="A108" s="2">
        <v>342536895</v>
      </c>
      <c r="B108" s="3">
        <v>36388</v>
      </c>
      <c r="C108" s="1"/>
      <c r="D108" s="1"/>
      <c r="E108" s="1" t="s">
        <v>24</v>
      </c>
      <c r="F108" s="1" t="s">
        <v>194</v>
      </c>
      <c r="G108" s="1" t="s">
        <v>26</v>
      </c>
      <c r="H108" s="1" t="s">
        <v>195</v>
      </c>
      <c r="I108" s="1" t="s">
        <v>28</v>
      </c>
      <c r="J108" s="1" t="s">
        <v>29</v>
      </c>
      <c r="K108" s="1" t="s">
        <v>31</v>
      </c>
      <c r="L108" s="1" t="s">
        <v>31</v>
      </c>
      <c r="M108" s="1" t="s">
        <v>31</v>
      </c>
      <c r="N108" s="1" t="s">
        <v>31</v>
      </c>
      <c r="O108" s="1"/>
      <c r="P108" s="1" t="s">
        <v>30</v>
      </c>
      <c r="Q108" s="1" t="s">
        <v>30</v>
      </c>
      <c r="R108" s="1" t="s">
        <v>32</v>
      </c>
      <c r="S108" s="2"/>
      <c r="T108" s="1"/>
      <c r="U108" s="1"/>
      <c r="V108" s="1"/>
      <c r="W108" s="1" t="s">
        <v>33</v>
      </c>
      <c r="X108" s="1" t="s">
        <v>34</v>
      </c>
    </row>
    <row r="109" spans="1:24" x14ac:dyDescent="0.25">
      <c r="A109" s="2">
        <v>342547532</v>
      </c>
      <c r="B109" s="3">
        <v>31524</v>
      </c>
      <c r="C109" s="1"/>
      <c r="D109" s="1"/>
      <c r="E109" s="1" t="s">
        <v>24</v>
      </c>
      <c r="F109" s="1" t="s">
        <v>58</v>
      </c>
      <c r="G109" s="1" t="s">
        <v>26</v>
      </c>
      <c r="H109" s="1"/>
      <c r="I109" s="1" t="s">
        <v>28</v>
      </c>
      <c r="J109" s="1" t="s">
        <v>29</v>
      </c>
      <c r="K109" s="1" t="s">
        <v>31</v>
      </c>
      <c r="L109" s="1" t="s">
        <v>31</v>
      </c>
      <c r="M109" s="1" t="s">
        <v>31</v>
      </c>
      <c r="N109" s="1" t="s">
        <v>31</v>
      </c>
      <c r="O109" s="1"/>
      <c r="P109" s="1" t="s">
        <v>30</v>
      </c>
      <c r="Q109" s="1" t="s">
        <v>30</v>
      </c>
      <c r="R109" s="1" t="s">
        <v>32</v>
      </c>
      <c r="S109" s="2"/>
      <c r="T109" s="1"/>
      <c r="U109" s="1"/>
      <c r="V109" s="1"/>
      <c r="W109" s="1" t="s">
        <v>33</v>
      </c>
      <c r="X109" s="1" t="s">
        <v>34</v>
      </c>
    </row>
    <row r="110" spans="1:24" x14ac:dyDescent="0.25">
      <c r="A110" s="2">
        <v>342550802</v>
      </c>
      <c r="B110" s="3">
        <v>36593</v>
      </c>
      <c r="C110" s="1"/>
      <c r="D110" s="1"/>
      <c r="E110" s="1" t="s">
        <v>24</v>
      </c>
      <c r="F110" s="1" t="s">
        <v>196</v>
      </c>
      <c r="G110" s="1" t="s">
        <v>26</v>
      </c>
      <c r="H110" s="1" t="s">
        <v>27</v>
      </c>
      <c r="I110" s="1" t="s">
        <v>28</v>
      </c>
      <c r="J110" s="1" t="s">
        <v>29</v>
      </c>
      <c r="K110" s="1" t="s">
        <v>30</v>
      </c>
      <c r="L110" s="1" t="s">
        <v>31</v>
      </c>
      <c r="M110" s="1" t="s">
        <v>31</v>
      </c>
      <c r="N110" s="1" t="s">
        <v>31</v>
      </c>
      <c r="O110" s="1"/>
      <c r="P110" s="1" t="s">
        <v>30</v>
      </c>
      <c r="Q110" s="1" t="s">
        <v>30</v>
      </c>
      <c r="R110" s="1" t="s">
        <v>32</v>
      </c>
      <c r="S110" s="2"/>
      <c r="T110" s="1"/>
      <c r="U110" s="1"/>
      <c r="V110" s="1"/>
      <c r="W110" s="1" t="s">
        <v>33</v>
      </c>
      <c r="X110" s="1" t="s">
        <v>34</v>
      </c>
    </row>
    <row r="111" spans="1:24" x14ac:dyDescent="0.25">
      <c r="A111" s="2">
        <v>342552464</v>
      </c>
      <c r="B111" s="3">
        <v>33864</v>
      </c>
      <c r="C111" s="1"/>
      <c r="D111" s="1"/>
      <c r="E111" s="1" t="s">
        <v>24</v>
      </c>
      <c r="F111" s="1" t="s">
        <v>197</v>
      </c>
      <c r="G111" s="1" t="s">
        <v>26</v>
      </c>
      <c r="H111" s="1" t="s">
        <v>198</v>
      </c>
      <c r="I111" s="1" t="s">
        <v>28</v>
      </c>
      <c r="J111" s="1" t="s">
        <v>29</v>
      </c>
      <c r="K111" s="1" t="s">
        <v>30</v>
      </c>
      <c r="L111" s="1" t="s">
        <v>31</v>
      </c>
      <c r="M111" s="1" t="s">
        <v>31</v>
      </c>
      <c r="N111" s="1" t="s">
        <v>31</v>
      </c>
      <c r="O111" s="1"/>
      <c r="P111" s="1" t="s">
        <v>30</v>
      </c>
      <c r="Q111" s="1" t="s">
        <v>30</v>
      </c>
      <c r="R111" s="1" t="s">
        <v>32</v>
      </c>
      <c r="S111" s="2"/>
      <c r="T111" s="1"/>
      <c r="U111" s="1"/>
      <c r="V111" s="1"/>
      <c r="W111" s="1" t="s">
        <v>33</v>
      </c>
      <c r="X111" s="1" t="s">
        <v>34</v>
      </c>
    </row>
    <row r="112" spans="1:24" x14ac:dyDescent="0.25">
      <c r="A112" s="2">
        <v>342553180</v>
      </c>
      <c r="B112" s="3">
        <v>41215</v>
      </c>
      <c r="C112" s="1"/>
      <c r="D112" s="1"/>
      <c r="E112" s="1" t="s">
        <v>24</v>
      </c>
      <c r="F112" s="1" t="s">
        <v>199</v>
      </c>
      <c r="G112" s="1" t="s">
        <v>26</v>
      </c>
      <c r="H112" s="1" t="s">
        <v>107</v>
      </c>
      <c r="I112" s="1" t="s">
        <v>28</v>
      </c>
      <c r="J112" s="1" t="s">
        <v>29</v>
      </c>
      <c r="K112" s="1" t="s">
        <v>31</v>
      </c>
      <c r="L112" s="1" t="s">
        <v>30</v>
      </c>
      <c r="M112" s="1" t="s">
        <v>31</v>
      </c>
      <c r="N112" s="1" t="s">
        <v>31</v>
      </c>
      <c r="O112" s="1"/>
      <c r="P112" s="1" t="s">
        <v>30</v>
      </c>
      <c r="Q112" s="1" t="s">
        <v>30</v>
      </c>
      <c r="R112" s="1" t="s">
        <v>32</v>
      </c>
      <c r="S112" s="2"/>
      <c r="T112" s="1"/>
      <c r="U112" s="1"/>
      <c r="V112" s="1"/>
      <c r="W112" s="1" t="s">
        <v>33</v>
      </c>
      <c r="X112" s="1" t="s">
        <v>34</v>
      </c>
    </row>
    <row r="113" spans="1:24" x14ac:dyDescent="0.25">
      <c r="A113" s="2">
        <v>342554155</v>
      </c>
      <c r="B113" s="3">
        <v>34191</v>
      </c>
      <c r="C113" s="1"/>
      <c r="D113" s="1"/>
      <c r="E113" s="1" t="s">
        <v>24</v>
      </c>
      <c r="F113" s="1" t="s">
        <v>200</v>
      </c>
      <c r="G113" s="1" t="s">
        <v>26</v>
      </c>
      <c r="H113" s="1" t="s">
        <v>27</v>
      </c>
      <c r="I113" s="1" t="s">
        <v>28</v>
      </c>
      <c r="J113" s="1" t="s">
        <v>29</v>
      </c>
      <c r="K113" s="1" t="s">
        <v>31</v>
      </c>
      <c r="L113" s="1" t="s">
        <v>31</v>
      </c>
      <c r="M113" s="1" t="s">
        <v>31</v>
      </c>
      <c r="N113" s="1" t="s">
        <v>31</v>
      </c>
      <c r="O113" s="1"/>
      <c r="P113" s="1" t="s">
        <v>30</v>
      </c>
      <c r="Q113" s="1" t="s">
        <v>30</v>
      </c>
      <c r="R113" s="1" t="s">
        <v>32</v>
      </c>
      <c r="S113" s="2"/>
      <c r="T113" s="1"/>
      <c r="U113" s="1"/>
      <c r="V113" s="1"/>
      <c r="W113" s="1" t="s">
        <v>33</v>
      </c>
      <c r="X113" s="1" t="s">
        <v>34</v>
      </c>
    </row>
    <row r="114" spans="1:24" x14ac:dyDescent="0.25">
      <c r="A114" s="2">
        <v>342555366</v>
      </c>
      <c r="B114" s="3">
        <v>26746</v>
      </c>
      <c r="C114" s="1"/>
      <c r="D114" s="1"/>
      <c r="E114" s="1" t="s">
        <v>24</v>
      </c>
      <c r="F114" s="1" t="s">
        <v>201</v>
      </c>
      <c r="G114" s="1" t="s">
        <v>26</v>
      </c>
      <c r="H114" s="1" t="s">
        <v>55</v>
      </c>
      <c r="I114" s="1" t="s">
        <v>28</v>
      </c>
      <c r="J114" s="1" t="s">
        <v>29</v>
      </c>
      <c r="K114" s="1" t="s">
        <v>30</v>
      </c>
      <c r="L114" s="1" t="s">
        <v>31</v>
      </c>
      <c r="M114" s="1" t="s">
        <v>31</v>
      </c>
      <c r="N114" s="1" t="s">
        <v>31</v>
      </c>
      <c r="O114" s="1"/>
      <c r="P114" s="1" t="s">
        <v>30</v>
      </c>
      <c r="Q114" s="1" t="s">
        <v>30</v>
      </c>
      <c r="R114" s="1" t="s">
        <v>32</v>
      </c>
      <c r="S114" s="2"/>
      <c r="T114" s="1"/>
      <c r="U114" s="1"/>
      <c r="V114" s="1"/>
      <c r="W114" s="1" t="s">
        <v>33</v>
      </c>
      <c r="X114" s="1" t="s">
        <v>34</v>
      </c>
    </row>
    <row r="115" spans="1:24" x14ac:dyDescent="0.25">
      <c r="A115" s="2">
        <v>342558668</v>
      </c>
      <c r="B115" s="3">
        <v>36748</v>
      </c>
      <c r="C115" s="1"/>
      <c r="D115" s="1"/>
      <c r="E115" s="1" t="s">
        <v>24</v>
      </c>
      <c r="F115" s="1" t="s">
        <v>202</v>
      </c>
      <c r="G115" s="1" t="s">
        <v>26</v>
      </c>
      <c r="H115" s="1" t="s">
        <v>203</v>
      </c>
      <c r="I115" s="1" t="s">
        <v>39</v>
      </c>
      <c r="J115" s="1" t="s">
        <v>29</v>
      </c>
      <c r="K115" s="1" t="s">
        <v>30</v>
      </c>
      <c r="L115" s="1" t="s">
        <v>30</v>
      </c>
      <c r="M115" s="1" t="s">
        <v>31</v>
      </c>
      <c r="N115" s="1" t="s">
        <v>30</v>
      </c>
      <c r="O115" s="1" t="s">
        <v>44</v>
      </c>
      <c r="P115" s="1" t="s">
        <v>30</v>
      </c>
      <c r="Q115" s="1" t="s">
        <v>30</v>
      </c>
      <c r="R115" s="1" t="s">
        <v>204</v>
      </c>
      <c r="S115" s="2"/>
      <c r="T115" s="1"/>
      <c r="U115" s="1"/>
      <c r="V115" s="1"/>
      <c r="W115" s="1" t="s">
        <v>33</v>
      </c>
      <c r="X115" s="1" t="s">
        <v>34</v>
      </c>
    </row>
    <row r="116" spans="1:24" x14ac:dyDescent="0.25">
      <c r="A116" s="2">
        <v>342559052</v>
      </c>
      <c r="B116" s="3">
        <v>26683</v>
      </c>
      <c r="C116" s="1"/>
      <c r="D116" s="1"/>
      <c r="E116" s="1" t="s">
        <v>24</v>
      </c>
      <c r="F116" s="1" t="s">
        <v>205</v>
      </c>
      <c r="G116" s="1" t="s">
        <v>26</v>
      </c>
      <c r="H116" s="1" t="s">
        <v>206</v>
      </c>
      <c r="I116" s="1" t="s">
        <v>28</v>
      </c>
      <c r="J116" s="1" t="s">
        <v>29</v>
      </c>
      <c r="K116" s="1" t="s">
        <v>31</v>
      </c>
      <c r="L116" s="1" t="s">
        <v>31</v>
      </c>
      <c r="M116" s="1" t="s">
        <v>31</v>
      </c>
      <c r="N116" s="1" t="s">
        <v>31</v>
      </c>
      <c r="O116" s="1"/>
      <c r="P116" s="1" t="s">
        <v>30</v>
      </c>
      <c r="Q116" s="1" t="s">
        <v>31</v>
      </c>
      <c r="R116" s="1"/>
      <c r="S116" s="2"/>
      <c r="T116" s="1"/>
      <c r="U116" s="1"/>
      <c r="V116" s="1"/>
      <c r="W116" s="1" t="s">
        <v>33</v>
      </c>
      <c r="X116" s="1" t="s">
        <v>34</v>
      </c>
    </row>
    <row r="117" spans="1:24" x14ac:dyDescent="0.25">
      <c r="A117" s="2">
        <v>342559058</v>
      </c>
      <c r="B117" s="3">
        <v>37887</v>
      </c>
      <c r="C117" s="1"/>
      <c r="D117" s="1"/>
      <c r="E117" s="1" t="s">
        <v>24</v>
      </c>
      <c r="F117" s="1" t="s">
        <v>207</v>
      </c>
      <c r="G117" s="1" t="s">
        <v>26</v>
      </c>
      <c r="H117" s="1" t="s">
        <v>208</v>
      </c>
      <c r="I117" s="1" t="s">
        <v>39</v>
      </c>
      <c r="J117" s="1" t="s">
        <v>29</v>
      </c>
      <c r="K117" s="1" t="s">
        <v>30</v>
      </c>
      <c r="L117" s="1" t="s">
        <v>31</v>
      </c>
      <c r="M117" s="1" t="s">
        <v>31</v>
      </c>
      <c r="N117" s="1" t="s">
        <v>30</v>
      </c>
      <c r="O117" s="1" t="s">
        <v>44</v>
      </c>
      <c r="P117" s="1" t="s">
        <v>31</v>
      </c>
      <c r="Q117" s="1" t="s">
        <v>30</v>
      </c>
      <c r="R117" s="1" t="s">
        <v>209</v>
      </c>
      <c r="S117" s="2"/>
      <c r="T117" s="1"/>
      <c r="U117" s="1"/>
      <c r="V117" s="1"/>
      <c r="W117" s="1" t="s">
        <v>33</v>
      </c>
      <c r="X117" s="1" t="s">
        <v>34</v>
      </c>
    </row>
    <row r="118" spans="1:24" x14ac:dyDescent="0.25">
      <c r="A118" s="2">
        <v>342560051</v>
      </c>
      <c r="B118" s="3">
        <v>30705</v>
      </c>
      <c r="C118" s="1"/>
      <c r="D118" s="1"/>
      <c r="E118" s="1" t="s">
        <v>24</v>
      </c>
      <c r="F118" s="1" t="s">
        <v>210</v>
      </c>
      <c r="G118" s="1" t="s">
        <v>26</v>
      </c>
      <c r="H118" s="1" t="s">
        <v>211</v>
      </c>
      <c r="I118" s="1" t="s">
        <v>28</v>
      </c>
      <c r="J118" s="1" t="s">
        <v>29</v>
      </c>
      <c r="K118" s="1" t="s">
        <v>31</v>
      </c>
      <c r="L118" s="1" t="s">
        <v>31</v>
      </c>
      <c r="M118" s="1" t="s">
        <v>31</v>
      </c>
      <c r="N118" s="1" t="s">
        <v>31</v>
      </c>
      <c r="O118" s="1"/>
      <c r="P118" s="1" t="s">
        <v>30</v>
      </c>
      <c r="Q118" s="1" t="s">
        <v>30</v>
      </c>
      <c r="R118" s="1" t="s">
        <v>32</v>
      </c>
      <c r="S118" s="2"/>
      <c r="T118" s="1"/>
      <c r="U118" s="1"/>
      <c r="V118" s="1"/>
      <c r="W118" s="1" t="s">
        <v>33</v>
      </c>
      <c r="X118" s="1" t="s">
        <v>34</v>
      </c>
    </row>
    <row r="119" spans="1:24" x14ac:dyDescent="0.25">
      <c r="A119" s="2">
        <v>342566569</v>
      </c>
      <c r="B119" s="3">
        <v>37586</v>
      </c>
      <c r="C119" s="1"/>
      <c r="D119" s="1"/>
      <c r="E119" s="1" t="s">
        <v>24</v>
      </c>
      <c r="F119" s="1" t="s">
        <v>212</v>
      </c>
      <c r="G119" s="1" t="s">
        <v>26</v>
      </c>
      <c r="H119" s="1" t="s">
        <v>213</v>
      </c>
      <c r="I119" s="1" t="s">
        <v>28</v>
      </c>
      <c r="J119" s="1" t="s">
        <v>29</v>
      </c>
      <c r="K119" s="1" t="s">
        <v>31</v>
      </c>
      <c r="L119" s="1" t="s">
        <v>31</v>
      </c>
      <c r="M119" s="1" t="s">
        <v>31</v>
      </c>
      <c r="N119" s="1" t="s">
        <v>31</v>
      </c>
      <c r="O119" s="1"/>
      <c r="P119" s="1" t="s">
        <v>30</v>
      </c>
      <c r="Q119" s="1" t="s">
        <v>30</v>
      </c>
      <c r="R119" s="1" t="s">
        <v>32</v>
      </c>
      <c r="S119" s="2"/>
      <c r="T119" s="1"/>
      <c r="U119" s="1"/>
      <c r="V119" s="1"/>
      <c r="W119" s="1" t="s">
        <v>33</v>
      </c>
      <c r="X119" s="1" t="s">
        <v>34</v>
      </c>
    </row>
    <row r="120" spans="1:24" x14ac:dyDescent="0.25">
      <c r="A120" s="2">
        <v>342568125</v>
      </c>
      <c r="B120" s="3">
        <v>25595</v>
      </c>
      <c r="C120" s="1"/>
      <c r="D120" s="1"/>
      <c r="E120" s="1" t="s">
        <v>24</v>
      </c>
      <c r="F120" s="1" t="s">
        <v>214</v>
      </c>
      <c r="G120" s="1" t="s">
        <v>26</v>
      </c>
      <c r="H120" s="1" t="s">
        <v>206</v>
      </c>
      <c r="I120" s="1" t="s">
        <v>28</v>
      </c>
      <c r="J120" s="1" t="s">
        <v>29</v>
      </c>
      <c r="K120" s="1" t="s">
        <v>31</v>
      </c>
      <c r="L120" s="1" t="s">
        <v>31</v>
      </c>
      <c r="M120" s="1" t="s">
        <v>31</v>
      </c>
      <c r="N120" s="1" t="s">
        <v>31</v>
      </c>
      <c r="O120" s="1"/>
      <c r="P120" s="1" t="s">
        <v>31</v>
      </c>
      <c r="Q120" s="1" t="s">
        <v>31</v>
      </c>
      <c r="R120" s="1"/>
      <c r="S120" s="2"/>
      <c r="T120" s="1"/>
      <c r="U120" s="1"/>
      <c r="V120" s="1"/>
      <c r="W120" s="1" t="s">
        <v>33</v>
      </c>
      <c r="X120" s="1" t="s">
        <v>34</v>
      </c>
    </row>
    <row r="121" spans="1:24" x14ac:dyDescent="0.25">
      <c r="A121" s="2">
        <v>342569140</v>
      </c>
      <c r="B121" s="3">
        <v>27693</v>
      </c>
      <c r="C121" s="1"/>
      <c r="D121" s="1"/>
      <c r="E121" s="1" t="s">
        <v>24</v>
      </c>
      <c r="F121" s="1" t="s">
        <v>215</v>
      </c>
      <c r="G121" s="1" t="s">
        <v>26</v>
      </c>
      <c r="H121" s="1"/>
      <c r="I121" s="1" t="s">
        <v>28</v>
      </c>
      <c r="J121" s="1" t="s">
        <v>29</v>
      </c>
      <c r="K121" s="1" t="s">
        <v>31</v>
      </c>
      <c r="L121" s="1" t="s">
        <v>31</v>
      </c>
      <c r="M121" s="1" t="s">
        <v>31</v>
      </c>
      <c r="N121" s="1" t="s">
        <v>31</v>
      </c>
      <c r="O121" s="1"/>
      <c r="P121" s="1" t="s">
        <v>31</v>
      </c>
      <c r="Q121" s="1" t="s">
        <v>30</v>
      </c>
      <c r="R121" s="1" t="s">
        <v>32</v>
      </c>
      <c r="S121" s="2"/>
      <c r="T121" s="1"/>
      <c r="U121" s="1"/>
      <c r="V121" s="1"/>
      <c r="W121" s="1" t="s">
        <v>33</v>
      </c>
      <c r="X121" s="1" t="s">
        <v>34</v>
      </c>
    </row>
    <row r="122" spans="1:24" x14ac:dyDescent="0.25">
      <c r="A122" s="2">
        <v>342569341</v>
      </c>
      <c r="B122" s="3">
        <v>27630</v>
      </c>
      <c r="C122" s="1"/>
      <c r="D122" s="1"/>
      <c r="E122" s="1" t="s">
        <v>24</v>
      </c>
      <c r="F122" s="1" t="s">
        <v>156</v>
      </c>
      <c r="G122" s="1" t="s">
        <v>26</v>
      </c>
      <c r="H122" s="1" t="s">
        <v>48</v>
      </c>
      <c r="I122" s="1" t="s">
        <v>28</v>
      </c>
      <c r="J122" s="1" t="s">
        <v>29</v>
      </c>
      <c r="K122" s="1" t="s">
        <v>31</v>
      </c>
      <c r="L122" s="1" t="s">
        <v>31</v>
      </c>
      <c r="M122" s="1" t="s">
        <v>31</v>
      </c>
      <c r="N122" s="1" t="s">
        <v>31</v>
      </c>
      <c r="O122" s="1"/>
      <c r="P122" s="1" t="s">
        <v>30</v>
      </c>
      <c r="Q122" s="1" t="s">
        <v>31</v>
      </c>
      <c r="R122" s="1"/>
      <c r="S122" s="2"/>
      <c r="T122" s="1"/>
      <c r="U122" s="1"/>
      <c r="V122" s="1"/>
      <c r="W122" s="1" t="s">
        <v>33</v>
      </c>
      <c r="X122" s="1" t="s">
        <v>34</v>
      </c>
    </row>
    <row r="123" spans="1:24" x14ac:dyDescent="0.25">
      <c r="A123" s="2">
        <v>342573037</v>
      </c>
      <c r="B123" s="3">
        <v>34045</v>
      </c>
      <c r="C123" s="1"/>
      <c r="D123" s="1"/>
      <c r="E123" s="1" t="s">
        <v>24</v>
      </c>
      <c r="F123" s="1" t="s">
        <v>216</v>
      </c>
      <c r="G123" s="1" t="s">
        <v>26</v>
      </c>
      <c r="H123" s="1" t="s">
        <v>217</v>
      </c>
      <c r="I123" s="1" t="s">
        <v>28</v>
      </c>
      <c r="J123" s="1" t="s">
        <v>29</v>
      </c>
      <c r="K123" s="1" t="s">
        <v>31</v>
      </c>
      <c r="L123" s="1" t="s">
        <v>30</v>
      </c>
      <c r="M123" s="1" t="s">
        <v>31</v>
      </c>
      <c r="N123" s="1" t="s">
        <v>31</v>
      </c>
      <c r="O123" s="1"/>
      <c r="P123" s="1" t="s">
        <v>30</v>
      </c>
      <c r="Q123" s="1" t="s">
        <v>30</v>
      </c>
      <c r="R123" s="1" t="s">
        <v>32</v>
      </c>
      <c r="S123" s="2"/>
      <c r="T123" s="1"/>
      <c r="U123" s="1"/>
      <c r="V123" s="1"/>
      <c r="W123" s="1" t="s">
        <v>33</v>
      </c>
      <c r="X123" s="1" t="s">
        <v>34</v>
      </c>
    </row>
    <row r="124" spans="1:24" x14ac:dyDescent="0.25">
      <c r="A124" s="2">
        <v>342573087</v>
      </c>
      <c r="B124" s="3">
        <v>39713</v>
      </c>
      <c r="C124" s="1"/>
      <c r="D124" s="1"/>
      <c r="E124" s="1" t="s">
        <v>24</v>
      </c>
      <c r="F124" s="1" t="s">
        <v>218</v>
      </c>
      <c r="G124" s="1" t="s">
        <v>26</v>
      </c>
      <c r="H124" s="1"/>
      <c r="I124" s="1" t="s">
        <v>28</v>
      </c>
      <c r="J124" s="1" t="s">
        <v>29</v>
      </c>
      <c r="K124" s="1" t="s">
        <v>31</v>
      </c>
      <c r="L124" s="1" t="s">
        <v>31</v>
      </c>
      <c r="M124" s="1" t="s">
        <v>31</v>
      </c>
      <c r="N124" s="1" t="s">
        <v>31</v>
      </c>
      <c r="O124" s="1"/>
      <c r="P124" s="1" t="s">
        <v>30</v>
      </c>
      <c r="Q124" s="1" t="s">
        <v>30</v>
      </c>
      <c r="R124" s="1" t="s">
        <v>32</v>
      </c>
      <c r="S124" s="2"/>
      <c r="T124" s="1"/>
      <c r="U124" s="1"/>
      <c r="V124" s="1"/>
      <c r="W124" s="1" t="s">
        <v>33</v>
      </c>
      <c r="X124" s="1" t="s">
        <v>34</v>
      </c>
    </row>
    <row r="125" spans="1:24" x14ac:dyDescent="0.25">
      <c r="A125" s="2">
        <v>342575157</v>
      </c>
      <c r="B125" s="3">
        <v>27919</v>
      </c>
      <c r="C125" s="1"/>
      <c r="D125" s="1"/>
      <c r="E125" s="1" t="s">
        <v>24</v>
      </c>
      <c r="F125" s="1" t="s">
        <v>219</v>
      </c>
      <c r="G125" s="1" t="s">
        <v>26</v>
      </c>
      <c r="H125" s="1" t="s">
        <v>107</v>
      </c>
      <c r="I125" s="1" t="s">
        <v>28</v>
      </c>
      <c r="J125" s="1" t="s">
        <v>29</v>
      </c>
      <c r="K125" s="1" t="s">
        <v>31</v>
      </c>
      <c r="L125" s="1" t="s">
        <v>30</v>
      </c>
      <c r="M125" s="1" t="s">
        <v>31</v>
      </c>
      <c r="N125" s="1" t="s">
        <v>31</v>
      </c>
      <c r="O125" s="1"/>
      <c r="P125" s="1" t="s">
        <v>30</v>
      </c>
      <c r="Q125" s="1" t="s">
        <v>30</v>
      </c>
      <c r="R125" s="1" t="s">
        <v>32</v>
      </c>
      <c r="S125" s="2"/>
      <c r="T125" s="1"/>
      <c r="U125" s="1"/>
      <c r="V125" s="1"/>
      <c r="W125" s="1" t="s">
        <v>33</v>
      </c>
      <c r="X125" s="1" t="s">
        <v>34</v>
      </c>
    </row>
    <row r="126" spans="1:24" x14ac:dyDescent="0.25">
      <c r="A126" s="2">
        <v>342581433</v>
      </c>
      <c r="B126" s="3">
        <v>37930</v>
      </c>
      <c r="C126" s="1"/>
      <c r="D126" s="1"/>
      <c r="E126" s="1" t="s">
        <v>24</v>
      </c>
      <c r="F126" s="1" t="s">
        <v>220</v>
      </c>
      <c r="G126" s="1" t="s">
        <v>26</v>
      </c>
      <c r="H126" s="1"/>
      <c r="I126" s="1" t="s">
        <v>28</v>
      </c>
      <c r="J126" s="1" t="s">
        <v>29</v>
      </c>
      <c r="K126" s="1" t="s">
        <v>30</v>
      </c>
      <c r="L126" s="1" t="s">
        <v>31</v>
      </c>
      <c r="M126" s="1" t="s">
        <v>31</v>
      </c>
      <c r="N126" s="1" t="s">
        <v>31</v>
      </c>
      <c r="O126" s="1"/>
      <c r="P126" s="1" t="s">
        <v>30</v>
      </c>
      <c r="Q126" s="1" t="s">
        <v>30</v>
      </c>
      <c r="R126" s="1" t="s">
        <v>32</v>
      </c>
      <c r="S126" s="2"/>
      <c r="T126" s="1"/>
      <c r="U126" s="1"/>
      <c r="V126" s="1"/>
      <c r="W126" s="1" t="s">
        <v>33</v>
      </c>
      <c r="X126" s="1" t="s">
        <v>34</v>
      </c>
    </row>
    <row r="127" spans="1:24" x14ac:dyDescent="0.25">
      <c r="A127" s="2">
        <v>342584939</v>
      </c>
      <c r="B127" s="3">
        <v>38092</v>
      </c>
      <c r="C127" s="1"/>
      <c r="D127" s="1"/>
      <c r="E127" s="1" t="s">
        <v>24</v>
      </c>
      <c r="F127" s="1" t="s">
        <v>221</v>
      </c>
      <c r="G127" s="1" t="s">
        <v>26</v>
      </c>
      <c r="H127" s="1"/>
      <c r="I127" s="1" t="s">
        <v>28</v>
      </c>
      <c r="J127" s="1" t="s">
        <v>29</v>
      </c>
      <c r="K127" s="1" t="s">
        <v>30</v>
      </c>
      <c r="L127" s="1" t="s">
        <v>30</v>
      </c>
      <c r="M127" s="1" t="s">
        <v>31</v>
      </c>
      <c r="N127" s="1" t="s">
        <v>31</v>
      </c>
      <c r="O127" s="1"/>
      <c r="P127" s="1" t="s">
        <v>30</v>
      </c>
      <c r="Q127" s="1" t="s">
        <v>30</v>
      </c>
      <c r="R127" s="1" t="s">
        <v>32</v>
      </c>
      <c r="S127" s="2"/>
      <c r="T127" s="1"/>
      <c r="U127" s="1"/>
      <c r="V127" s="1"/>
      <c r="W127" s="1" t="s">
        <v>33</v>
      </c>
      <c r="X127" s="1" t="s">
        <v>34</v>
      </c>
    </row>
    <row r="128" spans="1:24" x14ac:dyDescent="0.25">
      <c r="A128" s="2">
        <v>342587112</v>
      </c>
      <c r="B128" s="3">
        <v>27777</v>
      </c>
      <c r="C128" s="1"/>
      <c r="D128" s="1"/>
      <c r="E128" s="1" t="s">
        <v>24</v>
      </c>
      <c r="F128" s="1" t="s">
        <v>222</v>
      </c>
      <c r="G128" s="1" t="s">
        <v>26</v>
      </c>
      <c r="H128" s="1" t="s">
        <v>107</v>
      </c>
      <c r="I128" s="1" t="s">
        <v>28</v>
      </c>
      <c r="J128" s="1" t="s">
        <v>29</v>
      </c>
      <c r="K128" s="1" t="s">
        <v>31</v>
      </c>
      <c r="L128" s="1" t="s">
        <v>30</v>
      </c>
      <c r="M128" s="1" t="s">
        <v>31</v>
      </c>
      <c r="N128" s="1" t="s">
        <v>31</v>
      </c>
      <c r="O128" s="1"/>
      <c r="P128" s="1" t="s">
        <v>30</v>
      </c>
      <c r="Q128" s="1" t="s">
        <v>30</v>
      </c>
      <c r="R128" s="1" t="s">
        <v>32</v>
      </c>
      <c r="S128" s="2"/>
      <c r="T128" s="1"/>
      <c r="U128" s="1"/>
      <c r="V128" s="1"/>
      <c r="W128" s="1" t="s">
        <v>33</v>
      </c>
      <c r="X128" s="1" t="s">
        <v>34</v>
      </c>
    </row>
    <row r="129" spans="1:24" x14ac:dyDescent="0.25">
      <c r="A129" s="2">
        <v>342600226</v>
      </c>
      <c r="B129" s="3">
        <v>38482</v>
      </c>
      <c r="C129" s="1"/>
      <c r="D129" s="1"/>
      <c r="E129" s="1" t="s">
        <v>24</v>
      </c>
      <c r="F129" s="1" t="s">
        <v>223</v>
      </c>
      <c r="G129" s="1" t="s">
        <v>26</v>
      </c>
      <c r="H129" s="1"/>
      <c r="I129" s="1" t="s">
        <v>28</v>
      </c>
      <c r="J129" s="1" t="s">
        <v>29</v>
      </c>
      <c r="K129" s="1" t="s">
        <v>30</v>
      </c>
      <c r="L129" s="1" t="s">
        <v>31</v>
      </c>
      <c r="M129" s="1" t="s">
        <v>31</v>
      </c>
      <c r="N129" s="1" t="s">
        <v>31</v>
      </c>
      <c r="O129" s="1"/>
      <c r="P129" s="1" t="s">
        <v>30</v>
      </c>
      <c r="Q129" s="1" t="s">
        <v>30</v>
      </c>
      <c r="R129" s="1" t="s">
        <v>32</v>
      </c>
      <c r="S129" s="2"/>
      <c r="T129" s="1"/>
      <c r="U129" s="1"/>
      <c r="V129" s="1"/>
      <c r="W129" s="1" t="s">
        <v>33</v>
      </c>
      <c r="X129" s="1" t="s">
        <v>34</v>
      </c>
    </row>
    <row r="130" spans="1:24" x14ac:dyDescent="0.25">
      <c r="A130" s="2">
        <v>342601608</v>
      </c>
      <c r="B130" s="3">
        <v>34358</v>
      </c>
      <c r="C130" s="1"/>
      <c r="D130" s="1"/>
      <c r="E130" s="1" t="s">
        <v>24</v>
      </c>
      <c r="F130" s="1" t="s">
        <v>224</v>
      </c>
      <c r="G130" s="1" t="s">
        <v>26</v>
      </c>
      <c r="H130" s="1" t="s">
        <v>225</v>
      </c>
      <c r="I130" s="1" t="s">
        <v>28</v>
      </c>
      <c r="J130" s="1" t="s">
        <v>29</v>
      </c>
      <c r="K130" s="1" t="s">
        <v>31</v>
      </c>
      <c r="L130" s="1" t="s">
        <v>30</v>
      </c>
      <c r="M130" s="1" t="s">
        <v>31</v>
      </c>
      <c r="N130" s="1" t="s">
        <v>31</v>
      </c>
      <c r="O130" s="1"/>
      <c r="P130" s="1" t="s">
        <v>30</v>
      </c>
      <c r="Q130" s="1" t="s">
        <v>30</v>
      </c>
      <c r="R130" s="1" t="s">
        <v>32</v>
      </c>
      <c r="S130" s="2"/>
      <c r="T130" s="1"/>
      <c r="U130" s="1"/>
      <c r="V130" s="1"/>
      <c r="W130" s="1" t="s">
        <v>33</v>
      </c>
      <c r="X130" s="1" t="s">
        <v>34</v>
      </c>
    </row>
    <row r="131" spans="1:24" x14ac:dyDescent="0.25">
      <c r="A131" s="2">
        <v>342615544</v>
      </c>
      <c r="B131" s="3">
        <v>38138</v>
      </c>
      <c r="C131" s="1"/>
      <c r="D131" s="1"/>
      <c r="E131" s="1" t="s">
        <v>24</v>
      </c>
      <c r="F131" s="1" t="s">
        <v>226</v>
      </c>
      <c r="G131" s="1" t="s">
        <v>26</v>
      </c>
      <c r="H131" s="1" t="s">
        <v>107</v>
      </c>
      <c r="I131" s="1" t="s">
        <v>28</v>
      </c>
      <c r="J131" s="1" t="s">
        <v>29</v>
      </c>
      <c r="K131" s="1" t="s">
        <v>31</v>
      </c>
      <c r="L131" s="1" t="s">
        <v>30</v>
      </c>
      <c r="M131" s="1" t="s">
        <v>31</v>
      </c>
      <c r="N131" s="1" t="s">
        <v>31</v>
      </c>
      <c r="O131" s="1"/>
      <c r="P131" s="1" t="s">
        <v>31</v>
      </c>
      <c r="Q131" s="1" t="s">
        <v>30</v>
      </c>
      <c r="R131" s="1" t="s">
        <v>32</v>
      </c>
      <c r="S131" s="2"/>
      <c r="T131" s="1"/>
      <c r="U131" s="1"/>
      <c r="V131" s="1"/>
      <c r="W131" s="1" t="s">
        <v>33</v>
      </c>
      <c r="X131" s="1" t="s">
        <v>34</v>
      </c>
    </row>
    <row r="132" spans="1:24" x14ac:dyDescent="0.25">
      <c r="A132" s="2">
        <v>342624091</v>
      </c>
      <c r="B132" s="3">
        <v>37033</v>
      </c>
      <c r="C132" s="1"/>
      <c r="D132" s="1"/>
      <c r="E132" s="1" t="s">
        <v>24</v>
      </c>
      <c r="F132" s="1" t="s">
        <v>227</v>
      </c>
      <c r="G132" s="1" t="s">
        <v>26</v>
      </c>
      <c r="H132" s="1" t="s">
        <v>107</v>
      </c>
      <c r="I132" s="1" t="s">
        <v>28</v>
      </c>
      <c r="J132" s="1" t="s">
        <v>29</v>
      </c>
      <c r="K132" s="1" t="s">
        <v>31</v>
      </c>
      <c r="L132" s="1" t="s">
        <v>30</v>
      </c>
      <c r="M132" s="1" t="s">
        <v>31</v>
      </c>
      <c r="N132" s="1" t="s">
        <v>31</v>
      </c>
      <c r="O132" s="1"/>
      <c r="P132" s="1" t="s">
        <v>30</v>
      </c>
      <c r="Q132" s="1" t="s">
        <v>30</v>
      </c>
      <c r="R132" s="1" t="s">
        <v>32</v>
      </c>
      <c r="S132" s="2"/>
      <c r="T132" s="1"/>
      <c r="U132" s="1"/>
      <c r="V132" s="1"/>
      <c r="W132" s="1" t="s">
        <v>33</v>
      </c>
      <c r="X132" s="1" t="s">
        <v>34</v>
      </c>
    </row>
    <row r="133" spans="1:24" x14ac:dyDescent="0.25">
      <c r="A133" s="2">
        <v>342628857</v>
      </c>
      <c r="B133" s="3">
        <v>34548</v>
      </c>
      <c r="C133" s="1"/>
      <c r="D133" s="1"/>
      <c r="E133" s="1" t="s">
        <v>24</v>
      </c>
      <c r="F133" s="1" t="s">
        <v>228</v>
      </c>
      <c r="G133" s="1" t="s">
        <v>26</v>
      </c>
      <c r="H133" s="1" t="s">
        <v>27</v>
      </c>
      <c r="I133" s="1" t="s">
        <v>28</v>
      </c>
      <c r="J133" s="1" t="s">
        <v>29</v>
      </c>
      <c r="K133" s="1" t="s">
        <v>31</v>
      </c>
      <c r="L133" s="1" t="s">
        <v>31</v>
      </c>
      <c r="M133" s="1" t="s">
        <v>31</v>
      </c>
      <c r="N133" s="1" t="s">
        <v>31</v>
      </c>
      <c r="O133" s="1"/>
      <c r="P133" s="1" t="s">
        <v>30</v>
      </c>
      <c r="Q133" s="1" t="s">
        <v>30</v>
      </c>
      <c r="R133" s="1" t="s">
        <v>32</v>
      </c>
      <c r="S133" s="2"/>
      <c r="T133" s="1"/>
      <c r="U133" s="1"/>
      <c r="V133" s="1"/>
      <c r="W133" s="1" t="s">
        <v>33</v>
      </c>
      <c r="X133" s="1" t="s">
        <v>34</v>
      </c>
    </row>
    <row r="134" spans="1:24" x14ac:dyDescent="0.25">
      <c r="A134" s="2">
        <v>342648497</v>
      </c>
      <c r="B134" s="3">
        <v>37256</v>
      </c>
      <c r="C134" s="1"/>
      <c r="D134" s="1"/>
      <c r="E134" s="1" t="s">
        <v>24</v>
      </c>
      <c r="F134" s="1" t="s">
        <v>229</v>
      </c>
      <c r="G134" s="1" t="s">
        <v>26</v>
      </c>
      <c r="H134" s="1"/>
      <c r="I134" s="1" t="s">
        <v>28</v>
      </c>
      <c r="J134" s="1" t="s">
        <v>29</v>
      </c>
      <c r="K134" s="1" t="s">
        <v>31</v>
      </c>
      <c r="L134" s="1" t="s">
        <v>31</v>
      </c>
      <c r="M134" s="1" t="s">
        <v>31</v>
      </c>
      <c r="N134" s="1" t="s">
        <v>31</v>
      </c>
      <c r="O134" s="1"/>
      <c r="P134" s="1" t="s">
        <v>30</v>
      </c>
      <c r="Q134" s="1" t="s">
        <v>30</v>
      </c>
      <c r="R134" s="1" t="s">
        <v>32</v>
      </c>
      <c r="S134" s="2"/>
      <c r="T134" s="1"/>
      <c r="U134" s="1"/>
      <c r="V134" s="1"/>
      <c r="W134" s="1" t="s">
        <v>33</v>
      </c>
      <c r="X134" s="1" t="s">
        <v>34</v>
      </c>
    </row>
    <row r="135" spans="1:24" x14ac:dyDescent="0.25">
      <c r="A135" s="2">
        <v>342651065</v>
      </c>
      <c r="B135" s="3">
        <v>37011</v>
      </c>
      <c r="C135" s="1"/>
      <c r="D135" s="1"/>
      <c r="E135" s="1" t="s">
        <v>24</v>
      </c>
      <c r="F135" s="1" t="s">
        <v>230</v>
      </c>
      <c r="G135" s="1" t="s">
        <v>26</v>
      </c>
      <c r="H135" s="1" t="s">
        <v>231</v>
      </c>
      <c r="I135" s="1" t="s">
        <v>28</v>
      </c>
      <c r="J135" s="1" t="s">
        <v>29</v>
      </c>
      <c r="K135" s="1" t="s">
        <v>31</v>
      </c>
      <c r="L135" s="1" t="s">
        <v>30</v>
      </c>
      <c r="M135" s="1" t="s">
        <v>31</v>
      </c>
      <c r="N135" s="1" t="s">
        <v>31</v>
      </c>
      <c r="O135" s="1"/>
      <c r="P135" s="1" t="s">
        <v>30</v>
      </c>
      <c r="Q135" s="1" t="s">
        <v>30</v>
      </c>
      <c r="R135" s="1" t="s">
        <v>32</v>
      </c>
      <c r="S135" s="2"/>
      <c r="T135" s="1"/>
      <c r="U135" s="1"/>
      <c r="V135" s="1"/>
      <c r="W135" s="1" t="s">
        <v>33</v>
      </c>
      <c r="X135" s="1" t="s">
        <v>34</v>
      </c>
    </row>
    <row r="136" spans="1:24" x14ac:dyDescent="0.25">
      <c r="A136" s="2">
        <v>342661031</v>
      </c>
      <c r="B136" s="3">
        <v>33864</v>
      </c>
      <c r="C136" s="1"/>
      <c r="D136" s="1"/>
      <c r="E136" s="1" t="s">
        <v>24</v>
      </c>
      <c r="F136" s="1" t="s">
        <v>232</v>
      </c>
      <c r="G136" s="1" t="s">
        <v>26</v>
      </c>
      <c r="H136" s="1" t="s">
        <v>233</v>
      </c>
      <c r="I136" s="1" t="s">
        <v>28</v>
      </c>
      <c r="J136" s="1" t="s">
        <v>29</v>
      </c>
      <c r="K136" s="1" t="s">
        <v>31</v>
      </c>
      <c r="L136" s="1" t="s">
        <v>30</v>
      </c>
      <c r="M136" s="1" t="s">
        <v>31</v>
      </c>
      <c r="N136" s="1" t="s">
        <v>30</v>
      </c>
      <c r="O136" s="1" t="s">
        <v>44</v>
      </c>
      <c r="P136" s="1" t="s">
        <v>30</v>
      </c>
      <c r="Q136" s="1" t="s">
        <v>30</v>
      </c>
      <c r="R136" s="1" t="s">
        <v>32</v>
      </c>
      <c r="S136" s="2"/>
      <c r="T136" s="1"/>
      <c r="U136" s="1"/>
      <c r="V136" s="1"/>
      <c r="W136" s="1" t="s">
        <v>33</v>
      </c>
      <c r="X136" s="1" t="s">
        <v>34</v>
      </c>
    </row>
    <row r="137" spans="1:24" x14ac:dyDescent="0.25">
      <c r="A137" s="2">
        <v>342684589</v>
      </c>
      <c r="B137" s="3">
        <v>37154</v>
      </c>
      <c r="C137" s="1"/>
      <c r="D137" s="1"/>
      <c r="E137" s="1" t="s">
        <v>24</v>
      </c>
      <c r="F137" s="1" t="s">
        <v>234</v>
      </c>
      <c r="G137" s="1" t="s">
        <v>26</v>
      </c>
      <c r="H137" s="1" t="s">
        <v>235</v>
      </c>
      <c r="I137" s="1" t="s">
        <v>28</v>
      </c>
      <c r="J137" s="1" t="s">
        <v>29</v>
      </c>
      <c r="K137" s="1" t="s">
        <v>31</v>
      </c>
      <c r="L137" s="1" t="s">
        <v>31</v>
      </c>
      <c r="M137" s="1" t="s">
        <v>31</v>
      </c>
      <c r="N137" s="1" t="s">
        <v>31</v>
      </c>
      <c r="O137" s="1"/>
      <c r="P137" s="1" t="s">
        <v>30</v>
      </c>
      <c r="Q137" s="1" t="s">
        <v>30</v>
      </c>
      <c r="R137" s="1" t="s">
        <v>32</v>
      </c>
      <c r="S137" s="2"/>
      <c r="T137" s="1"/>
      <c r="U137" s="1"/>
      <c r="V137" s="1"/>
      <c r="W137" s="1" t="s">
        <v>33</v>
      </c>
      <c r="X137" s="1" t="s">
        <v>34</v>
      </c>
    </row>
    <row r="138" spans="1:24" x14ac:dyDescent="0.25">
      <c r="A138" s="2">
        <v>342698437</v>
      </c>
      <c r="B138" s="3">
        <v>38022</v>
      </c>
      <c r="C138" s="1"/>
      <c r="D138" s="1">
        <v>43.94</v>
      </c>
      <c r="E138" s="1" t="s">
        <v>24</v>
      </c>
      <c r="F138" s="1" t="s">
        <v>236</v>
      </c>
      <c r="G138" s="1" t="s">
        <v>26</v>
      </c>
      <c r="H138" s="1" t="s">
        <v>237</v>
      </c>
      <c r="I138" s="1" t="s">
        <v>39</v>
      </c>
      <c r="J138" s="1" t="s">
        <v>29</v>
      </c>
      <c r="K138" s="1" t="s">
        <v>30</v>
      </c>
      <c r="L138" s="1" t="s">
        <v>30</v>
      </c>
      <c r="M138" s="1" t="s">
        <v>31</v>
      </c>
      <c r="N138" s="1" t="s">
        <v>31</v>
      </c>
      <c r="O138" s="1"/>
      <c r="P138" s="1" t="s">
        <v>30</v>
      </c>
      <c r="Q138" s="1" t="s">
        <v>30</v>
      </c>
      <c r="R138" s="1" t="s">
        <v>32</v>
      </c>
      <c r="S138" s="2"/>
      <c r="T138" s="1"/>
      <c r="U138" s="1"/>
      <c r="V138" s="1"/>
      <c r="W138" s="1" t="s">
        <v>33</v>
      </c>
      <c r="X138" s="1" t="s">
        <v>34</v>
      </c>
    </row>
    <row r="139" spans="1:24" x14ac:dyDescent="0.25">
      <c r="A139" s="2">
        <v>342702005</v>
      </c>
      <c r="B139" s="3">
        <v>37804</v>
      </c>
      <c r="C139" s="1"/>
      <c r="D139" s="1"/>
      <c r="E139" s="1" t="s">
        <v>24</v>
      </c>
      <c r="F139" s="1" t="s">
        <v>238</v>
      </c>
      <c r="G139" s="1" t="s">
        <v>26</v>
      </c>
      <c r="H139" s="1"/>
      <c r="I139" s="1" t="s">
        <v>28</v>
      </c>
      <c r="J139" s="1" t="s">
        <v>29</v>
      </c>
      <c r="K139" s="1" t="s">
        <v>30</v>
      </c>
      <c r="L139" s="1" t="s">
        <v>30</v>
      </c>
      <c r="M139" s="1" t="s">
        <v>31</v>
      </c>
      <c r="N139" s="1" t="s">
        <v>31</v>
      </c>
      <c r="O139" s="1"/>
      <c r="P139" s="1" t="s">
        <v>30</v>
      </c>
      <c r="Q139" s="1" t="s">
        <v>30</v>
      </c>
      <c r="R139" s="1" t="s">
        <v>32</v>
      </c>
      <c r="S139" s="2"/>
      <c r="T139" s="1"/>
      <c r="U139" s="1"/>
      <c r="V139" s="1"/>
      <c r="W139" s="1" t="s">
        <v>33</v>
      </c>
      <c r="X139" s="1" t="s">
        <v>34</v>
      </c>
    </row>
    <row r="140" spans="1:24" x14ac:dyDescent="0.25">
      <c r="A140" s="2">
        <v>342709723</v>
      </c>
      <c r="B140" s="3">
        <v>38532</v>
      </c>
      <c r="C140" s="1"/>
      <c r="D140" s="1"/>
      <c r="E140" s="1" t="s">
        <v>24</v>
      </c>
      <c r="F140" s="1" t="s">
        <v>239</v>
      </c>
      <c r="G140" s="1" t="s">
        <v>26</v>
      </c>
      <c r="H140" s="1"/>
      <c r="I140" s="1" t="s">
        <v>28</v>
      </c>
      <c r="J140" s="1" t="s">
        <v>29</v>
      </c>
      <c r="K140" s="1" t="s">
        <v>31</v>
      </c>
      <c r="L140" s="1" t="s">
        <v>31</v>
      </c>
      <c r="M140" s="1" t="s">
        <v>31</v>
      </c>
      <c r="N140" s="1" t="s">
        <v>31</v>
      </c>
      <c r="O140" s="1"/>
      <c r="P140" s="1" t="s">
        <v>30</v>
      </c>
      <c r="Q140" s="1" t="s">
        <v>30</v>
      </c>
      <c r="R140" s="1" t="s">
        <v>32</v>
      </c>
      <c r="S140" s="2"/>
      <c r="T140" s="1"/>
      <c r="U140" s="1"/>
      <c r="V140" s="1"/>
      <c r="W140" s="1" t="s">
        <v>33</v>
      </c>
      <c r="X140" s="1" t="s">
        <v>34</v>
      </c>
    </row>
    <row r="141" spans="1:24" x14ac:dyDescent="0.25">
      <c r="A141" s="2">
        <v>342840561</v>
      </c>
      <c r="B141" s="3">
        <v>39884</v>
      </c>
      <c r="C141" s="1"/>
      <c r="D141" s="1"/>
      <c r="E141" s="1" t="s">
        <v>24</v>
      </c>
      <c r="F141" s="1" t="s">
        <v>240</v>
      </c>
      <c r="G141" s="1" t="s">
        <v>26</v>
      </c>
      <c r="H141" s="1"/>
      <c r="I141" s="1" t="s">
        <v>28</v>
      </c>
      <c r="J141" s="1" t="s">
        <v>29</v>
      </c>
      <c r="K141" s="1" t="s">
        <v>30</v>
      </c>
      <c r="L141" s="1" t="s">
        <v>30</v>
      </c>
      <c r="M141" s="1" t="s">
        <v>31</v>
      </c>
      <c r="N141" s="1" t="s">
        <v>31</v>
      </c>
      <c r="O141" s="1"/>
      <c r="P141" s="1" t="s">
        <v>30</v>
      </c>
      <c r="Q141" s="1" t="s">
        <v>30</v>
      </c>
      <c r="R141" s="1" t="s">
        <v>32</v>
      </c>
      <c r="S141" s="2"/>
      <c r="T141" s="1"/>
      <c r="U141" s="1"/>
      <c r="V141" s="1"/>
      <c r="W141" s="1" t="s">
        <v>33</v>
      </c>
      <c r="X141" s="1" t="s">
        <v>34</v>
      </c>
    </row>
    <row r="142" spans="1:24" x14ac:dyDescent="0.25">
      <c r="A142" s="2">
        <v>345301855</v>
      </c>
      <c r="B142" s="3">
        <v>43072</v>
      </c>
      <c r="C142" s="1"/>
      <c r="D142" s="1"/>
      <c r="E142" s="1" t="s">
        <v>24</v>
      </c>
      <c r="F142" s="1" t="s">
        <v>241</v>
      </c>
      <c r="G142" s="1" t="s">
        <v>26</v>
      </c>
      <c r="H142" s="1"/>
      <c r="I142" s="1" t="s">
        <v>28</v>
      </c>
      <c r="J142" s="1" t="s">
        <v>29</v>
      </c>
      <c r="K142" s="1" t="s">
        <v>30</v>
      </c>
      <c r="L142" s="1" t="s">
        <v>31</v>
      </c>
      <c r="M142" s="1" t="s">
        <v>31</v>
      </c>
      <c r="N142" s="1" t="s">
        <v>31</v>
      </c>
      <c r="O142" s="1"/>
      <c r="P142" s="1" t="s">
        <v>30</v>
      </c>
      <c r="Q142" s="1" t="s">
        <v>30</v>
      </c>
      <c r="R142" s="1" t="s">
        <v>32</v>
      </c>
      <c r="S142" s="2"/>
      <c r="T142" s="1"/>
      <c r="U142" s="1"/>
      <c r="V142" s="1"/>
      <c r="W142" s="1" t="s">
        <v>33</v>
      </c>
      <c r="X142" s="1" t="s">
        <v>34</v>
      </c>
    </row>
    <row r="143" spans="1:24" x14ac:dyDescent="0.25">
      <c r="A143" s="2">
        <v>345810029</v>
      </c>
      <c r="B143" s="3">
        <v>43347</v>
      </c>
      <c r="C143" s="1"/>
      <c r="D143" s="1"/>
      <c r="E143" s="1" t="s">
        <v>24</v>
      </c>
      <c r="F143" s="1" t="s">
        <v>242</v>
      </c>
      <c r="G143" s="1" t="s">
        <v>26</v>
      </c>
      <c r="H143" s="1" t="s">
        <v>243</v>
      </c>
      <c r="I143" s="1" t="s">
        <v>28</v>
      </c>
      <c r="J143" s="1" t="s">
        <v>29</v>
      </c>
      <c r="K143" s="1" t="s">
        <v>31</v>
      </c>
      <c r="L143" s="1" t="s">
        <v>31</v>
      </c>
      <c r="M143" s="1" t="s">
        <v>31</v>
      </c>
      <c r="N143" s="1" t="s">
        <v>31</v>
      </c>
      <c r="O143" s="1"/>
      <c r="P143" s="1" t="s">
        <v>30</v>
      </c>
      <c r="Q143" s="1" t="s">
        <v>30</v>
      </c>
      <c r="R143" s="1" t="s">
        <v>32</v>
      </c>
      <c r="S143" s="2"/>
      <c r="T143" s="1"/>
      <c r="U143" s="1"/>
      <c r="V143" s="1"/>
      <c r="W143" s="1" t="s">
        <v>33</v>
      </c>
      <c r="X143" s="1" t="s">
        <v>34</v>
      </c>
    </row>
    <row r="144" spans="1:24" x14ac:dyDescent="0.25">
      <c r="A144" s="2">
        <v>346212654</v>
      </c>
      <c r="B144" s="3">
        <v>43691</v>
      </c>
      <c r="C144" s="1"/>
      <c r="D144" s="1"/>
      <c r="E144" s="1" t="s">
        <v>24</v>
      </c>
      <c r="F144" s="1" t="s">
        <v>110</v>
      </c>
      <c r="G144" s="1" t="s">
        <v>26</v>
      </c>
      <c r="H144" s="1"/>
      <c r="I144" s="1" t="s">
        <v>28</v>
      </c>
      <c r="J144" s="1" t="s">
        <v>29</v>
      </c>
      <c r="K144" s="1" t="s">
        <v>31</v>
      </c>
      <c r="L144" s="1" t="s">
        <v>31</v>
      </c>
      <c r="M144" s="1" t="s">
        <v>31</v>
      </c>
      <c r="N144" s="1" t="s">
        <v>31</v>
      </c>
      <c r="O144" s="1"/>
      <c r="P144" s="1" t="s">
        <v>30</v>
      </c>
      <c r="Q144" s="1" t="s">
        <v>30</v>
      </c>
      <c r="R144" s="1" t="s">
        <v>32</v>
      </c>
      <c r="S144" s="2"/>
      <c r="T144" s="1"/>
      <c r="U144" s="1"/>
      <c r="V144" s="1"/>
      <c r="W144" s="1" t="s">
        <v>33</v>
      </c>
      <c r="X144" s="1" t="s">
        <v>34</v>
      </c>
    </row>
    <row r="145" spans="1:24" x14ac:dyDescent="0.25">
      <c r="A145" s="2">
        <v>346212657</v>
      </c>
      <c r="B145" s="3">
        <v>43691</v>
      </c>
      <c r="C145" s="1"/>
      <c r="D145" s="1"/>
      <c r="E145" s="1" t="s">
        <v>24</v>
      </c>
      <c r="F145" s="1" t="s">
        <v>110</v>
      </c>
      <c r="G145" s="1" t="s">
        <v>26</v>
      </c>
      <c r="H145" s="1"/>
      <c r="I145" s="1" t="s">
        <v>28</v>
      </c>
      <c r="J145" s="1" t="s">
        <v>29</v>
      </c>
      <c r="K145" s="1" t="s">
        <v>31</v>
      </c>
      <c r="L145" s="1" t="s">
        <v>31</v>
      </c>
      <c r="M145" s="1" t="s">
        <v>31</v>
      </c>
      <c r="N145" s="1" t="s">
        <v>31</v>
      </c>
      <c r="O145" s="1"/>
      <c r="P145" s="1" t="s">
        <v>30</v>
      </c>
      <c r="Q145" s="1" t="s">
        <v>30</v>
      </c>
      <c r="R145" s="1" t="s">
        <v>32</v>
      </c>
      <c r="S145" s="2"/>
      <c r="T145" s="1"/>
      <c r="U145" s="1"/>
      <c r="V145" s="1"/>
      <c r="W145" s="1" t="s">
        <v>33</v>
      </c>
      <c r="X145" s="1" t="s">
        <v>34</v>
      </c>
    </row>
    <row r="146" spans="1:24" x14ac:dyDescent="0.25">
      <c r="A146" s="2">
        <v>346212659</v>
      </c>
      <c r="B146" s="3">
        <v>43691</v>
      </c>
      <c r="C146" s="1"/>
      <c r="D146" s="1"/>
      <c r="E146" s="1" t="s">
        <v>24</v>
      </c>
      <c r="F146" s="1" t="s">
        <v>110</v>
      </c>
      <c r="G146" s="1" t="s">
        <v>26</v>
      </c>
      <c r="H146" s="1"/>
      <c r="I146" s="1" t="s">
        <v>28</v>
      </c>
      <c r="J146" s="1" t="s">
        <v>29</v>
      </c>
      <c r="K146" s="1" t="s">
        <v>31</v>
      </c>
      <c r="L146" s="1" t="s">
        <v>31</v>
      </c>
      <c r="M146" s="1" t="s">
        <v>31</v>
      </c>
      <c r="N146" s="1" t="s">
        <v>31</v>
      </c>
      <c r="O146" s="1"/>
      <c r="P146" s="1" t="s">
        <v>30</v>
      </c>
      <c r="Q146" s="1" t="s">
        <v>30</v>
      </c>
      <c r="R146" s="1" t="s">
        <v>32</v>
      </c>
      <c r="S146" s="2"/>
      <c r="T146" s="1"/>
      <c r="U146" s="1"/>
      <c r="V146" s="1"/>
      <c r="W146" s="1" t="s">
        <v>33</v>
      </c>
      <c r="X146" s="1" t="s">
        <v>34</v>
      </c>
    </row>
    <row r="147" spans="1:24" x14ac:dyDescent="0.25">
      <c r="A147" s="2">
        <v>346212681</v>
      </c>
      <c r="B147" s="3">
        <v>43691</v>
      </c>
      <c r="C147" s="1"/>
      <c r="D147" s="1"/>
      <c r="E147" s="1" t="s">
        <v>24</v>
      </c>
      <c r="F147" s="1" t="s">
        <v>110</v>
      </c>
      <c r="G147" s="1" t="s">
        <v>26</v>
      </c>
      <c r="H147" s="1"/>
      <c r="I147" s="1" t="s">
        <v>28</v>
      </c>
      <c r="J147" s="1" t="s">
        <v>29</v>
      </c>
      <c r="K147" s="1" t="s">
        <v>31</v>
      </c>
      <c r="L147" s="1" t="s">
        <v>31</v>
      </c>
      <c r="M147" s="1" t="s">
        <v>31</v>
      </c>
      <c r="N147" s="1" t="s">
        <v>31</v>
      </c>
      <c r="O147" s="1"/>
      <c r="P147" s="1" t="s">
        <v>30</v>
      </c>
      <c r="Q147" s="1" t="s">
        <v>30</v>
      </c>
      <c r="R147" s="1" t="s">
        <v>32</v>
      </c>
      <c r="S147" s="2"/>
      <c r="T147" s="1"/>
      <c r="U147" s="1"/>
      <c r="V147" s="1"/>
      <c r="W147" s="1" t="s">
        <v>33</v>
      </c>
      <c r="X147" s="1" t="s">
        <v>34</v>
      </c>
    </row>
    <row r="148" spans="1:24" x14ac:dyDescent="0.25">
      <c r="A148" s="2">
        <v>346212684</v>
      </c>
      <c r="B148" s="3">
        <v>43691</v>
      </c>
      <c r="C148" s="1"/>
      <c r="D148" s="1"/>
      <c r="E148" s="1" t="s">
        <v>24</v>
      </c>
      <c r="F148" s="1" t="s">
        <v>110</v>
      </c>
      <c r="G148" s="1" t="s">
        <v>26</v>
      </c>
      <c r="H148" s="1"/>
      <c r="I148" s="1" t="s">
        <v>28</v>
      </c>
      <c r="J148" s="1" t="s">
        <v>29</v>
      </c>
      <c r="K148" s="1" t="s">
        <v>31</v>
      </c>
      <c r="L148" s="1" t="s">
        <v>31</v>
      </c>
      <c r="M148" s="1" t="s">
        <v>31</v>
      </c>
      <c r="N148" s="1" t="s">
        <v>31</v>
      </c>
      <c r="O148" s="1"/>
      <c r="P148" s="1" t="s">
        <v>30</v>
      </c>
      <c r="Q148" s="1" t="s">
        <v>30</v>
      </c>
      <c r="R148" s="1" t="s">
        <v>32</v>
      </c>
      <c r="S148" s="2"/>
      <c r="T148" s="1"/>
      <c r="U148" s="1"/>
      <c r="V148" s="1"/>
      <c r="W148" s="1" t="s">
        <v>33</v>
      </c>
      <c r="X148" s="1" t="s">
        <v>34</v>
      </c>
    </row>
    <row r="149" spans="1:24" x14ac:dyDescent="0.25">
      <c r="A149" s="2">
        <v>346212688</v>
      </c>
      <c r="B149" s="3">
        <v>43691</v>
      </c>
      <c r="C149" s="1"/>
      <c r="D149" s="1"/>
      <c r="E149" s="1" t="s">
        <v>24</v>
      </c>
      <c r="F149" s="1" t="s">
        <v>110</v>
      </c>
      <c r="G149" s="1" t="s">
        <v>26</v>
      </c>
      <c r="H149" s="1"/>
      <c r="I149" s="1" t="s">
        <v>28</v>
      </c>
      <c r="J149" s="1" t="s">
        <v>29</v>
      </c>
      <c r="K149" s="1" t="s">
        <v>31</v>
      </c>
      <c r="L149" s="1" t="s">
        <v>31</v>
      </c>
      <c r="M149" s="1" t="s">
        <v>31</v>
      </c>
      <c r="N149" s="1" t="s">
        <v>31</v>
      </c>
      <c r="O149" s="1"/>
      <c r="P149" s="1" t="s">
        <v>30</v>
      </c>
      <c r="Q149" s="1" t="s">
        <v>30</v>
      </c>
      <c r="R149" s="1" t="s">
        <v>32</v>
      </c>
      <c r="S149" s="2"/>
      <c r="T149" s="1"/>
      <c r="U149" s="1"/>
      <c r="V149" s="1"/>
      <c r="W149" s="1" t="s">
        <v>33</v>
      </c>
      <c r="X149" s="1" t="s">
        <v>34</v>
      </c>
    </row>
    <row r="150" spans="1:24" x14ac:dyDescent="0.25">
      <c r="A150" s="2">
        <v>346212703</v>
      </c>
      <c r="B150" s="3">
        <v>43691</v>
      </c>
      <c r="C150" s="1"/>
      <c r="D150" s="1"/>
      <c r="E150" s="1" t="s">
        <v>24</v>
      </c>
      <c r="F150" s="1" t="s">
        <v>110</v>
      </c>
      <c r="G150" s="1" t="s">
        <v>26</v>
      </c>
      <c r="H150" s="1"/>
      <c r="I150" s="1" t="s">
        <v>28</v>
      </c>
      <c r="J150" s="1" t="s">
        <v>29</v>
      </c>
      <c r="K150" s="1" t="s">
        <v>31</v>
      </c>
      <c r="L150" s="1" t="s">
        <v>31</v>
      </c>
      <c r="M150" s="1" t="s">
        <v>31</v>
      </c>
      <c r="N150" s="1" t="s">
        <v>31</v>
      </c>
      <c r="O150" s="1"/>
      <c r="P150" s="1" t="s">
        <v>30</v>
      </c>
      <c r="Q150" s="1" t="s">
        <v>30</v>
      </c>
      <c r="R150" s="1" t="s">
        <v>32</v>
      </c>
      <c r="S150" s="2"/>
      <c r="T150" s="1"/>
      <c r="U150" s="1"/>
      <c r="V150" s="1"/>
      <c r="W150" s="1" t="s">
        <v>33</v>
      </c>
      <c r="X150" s="1" t="s">
        <v>34</v>
      </c>
    </row>
    <row r="151" spans="1:24" x14ac:dyDescent="0.25">
      <c r="A151" s="2">
        <v>346215679</v>
      </c>
      <c r="B151" s="3">
        <v>43693</v>
      </c>
      <c r="C151" s="1"/>
      <c r="D151" s="1"/>
      <c r="E151" s="1" t="s">
        <v>24</v>
      </c>
      <c r="F151" s="1" t="s">
        <v>110</v>
      </c>
      <c r="G151" s="1" t="s">
        <v>26</v>
      </c>
      <c r="H151" s="1"/>
      <c r="I151" s="1" t="s">
        <v>28</v>
      </c>
      <c r="J151" s="1" t="s">
        <v>29</v>
      </c>
      <c r="K151" s="1" t="s">
        <v>31</v>
      </c>
      <c r="L151" s="1" t="s">
        <v>31</v>
      </c>
      <c r="M151" s="1" t="s">
        <v>31</v>
      </c>
      <c r="N151" s="1" t="s">
        <v>31</v>
      </c>
      <c r="O151" s="1"/>
      <c r="P151" s="1" t="s">
        <v>30</v>
      </c>
      <c r="Q151" s="1" t="s">
        <v>30</v>
      </c>
      <c r="R151" s="1" t="s">
        <v>32</v>
      </c>
      <c r="S151" s="2"/>
      <c r="T151" s="1"/>
      <c r="U151" s="1"/>
      <c r="V151" s="1"/>
      <c r="W151" s="1" t="s">
        <v>33</v>
      </c>
      <c r="X151" s="1" t="s">
        <v>34</v>
      </c>
    </row>
    <row r="152" spans="1:24" x14ac:dyDescent="0.25">
      <c r="A152" s="2">
        <v>346241442</v>
      </c>
      <c r="B152" s="3">
        <v>43823</v>
      </c>
      <c r="C152" s="1"/>
      <c r="D152" s="1"/>
      <c r="E152" s="1" t="s">
        <v>24</v>
      </c>
      <c r="F152" s="1" t="s">
        <v>244</v>
      </c>
      <c r="G152" s="1" t="s">
        <v>26</v>
      </c>
      <c r="H152" s="1"/>
      <c r="I152" s="1" t="s">
        <v>39</v>
      </c>
      <c r="J152" s="1" t="s">
        <v>29</v>
      </c>
      <c r="K152" s="1" t="s">
        <v>31</v>
      </c>
      <c r="L152" s="1" t="s">
        <v>31</v>
      </c>
      <c r="M152" s="1" t="s">
        <v>31</v>
      </c>
      <c r="N152" s="1" t="s">
        <v>31</v>
      </c>
      <c r="O152" s="1"/>
      <c r="P152" s="1" t="s">
        <v>30</v>
      </c>
      <c r="Q152" s="1" t="s">
        <v>30</v>
      </c>
      <c r="R152" s="1" t="s">
        <v>32</v>
      </c>
      <c r="S152" s="2"/>
      <c r="T152" s="1"/>
      <c r="U152" s="1"/>
      <c r="V152" s="1"/>
      <c r="W152" s="1" t="s">
        <v>33</v>
      </c>
      <c r="X152" s="1" t="s">
        <v>34</v>
      </c>
    </row>
    <row r="153" spans="1:24" x14ac:dyDescent="0.25">
      <c r="A153" s="2">
        <v>346712261</v>
      </c>
      <c r="B153" s="3">
        <v>44131</v>
      </c>
      <c r="C153" s="1"/>
      <c r="D153" s="1"/>
      <c r="E153" s="1" t="s">
        <v>24</v>
      </c>
      <c r="F153" s="1" t="s">
        <v>245</v>
      </c>
      <c r="G153" s="1" t="s">
        <v>26</v>
      </c>
      <c r="H153" s="1" t="s">
        <v>246</v>
      </c>
      <c r="I153" s="1" t="s">
        <v>39</v>
      </c>
      <c r="J153" s="1" t="s">
        <v>29</v>
      </c>
      <c r="K153" s="1" t="s">
        <v>30</v>
      </c>
      <c r="L153" s="1" t="s">
        <v>30</v>
      </c>
      <c r="M153" s="1" t="s">
        <v>31</v>
      </c>
      <c r="N153" s="1" t="s">
        <v>30</v>
      </c>
      <c r="O153" s="1" t="s">
        <v>44</v>
      </c>
      <c r="P153" s="1" t="s">
        <v>30</v>
      </c>
      <c r="Q153" s="1" t="s">
        <v>30</v>
      </c>
      <c r="R153" s="1" t="s">
        <v>32</v>
      </c>
      <c r="S153" s="2"/>
      <c r="T153" s="1"/>
      <c r="U153" s="1"/>
      <c r="V153" s="1"/>
      <c r="W153" s="1" t="s">
        <v>33</v>
      </c>
      <c r="X153" s="1" t="s">
        <v>34</v>
      </c>
    </row>
    <row r="154" spans="1:24" x14ac:dyDescent="0.25">
      <c r="A154" s="2">
        <v>346730662</v>
      </c>
      <c r="B154" s="3">
        <v>44178</v>
      </c>
      <c r="C154" s="1"/>
      <c r="D154" s="1"/>
      <c r="E154" s="1" t="s">
        <v>24</v>
      </c>
      <c r="F154" s="1" t="s">
        <v>247</v>
      </c>
      <c r="G154" s="1" t="s">
        <v>26</v>
      </c>
      <c r="H154" s="1"/>
      <c r="I154" s="1" t="s">
        <v>39</v>
      </c>
      <c r="J154" s="1" t="s">
        <v>29</v>
      </c>
      <c r="K154" s="1" t="s">
        <v>30</v>
      </c>
      <c r="L154" s="1" t="s">
        <v>30</v>
      </c>
      <c r="M154" s="1" t="s">
        <v>31</v>
      </c>
      <c r="N154" s="1" t="s">
        <v>30</v>
      </c>
      <c r="O154" s="1" t="s">
        <v>44</v>
      </c>
      <c r="P154" s="1" t="s">
        <v>30</v>
      </c>
      <c r="Q154" s="1" t="s">
        <v>30</v>
      </c>
      <c r="R154" s="1" t="s">
        <v>32</v>
      </c>
      <c r="S154" s="2"/>
      <c r="T154" s="1"/>
      <c r="U154" s="1"/>
      <c r="V154" s="1"/>
      <c r="W154" s="1" t="s">
        <v>33</v>
      </c>
      <c r="X154" s="1" t="s">
        <v>34</v>
      </c>
    </row>
    <row r="155" spans="1:24" x14ac:dyDescent="0.25">
      <c r="A155" s="2">
        <v>346885611</v>
      </c>
      <c r="B155" s="3">
        <v>44286</v>
      </c>
      <c r="C155" s="1"/>
      <c r="D155" s="1"/>
      <c r="E155" s="1" t="s">
        <v>24</v>
      </c>
      <c r="F155" s="1" t="s">
        <v>248</v>
      </c>
      <c r="G155" s="1" t="s">
        <v>26</v>
      </c>
      <c r="H155" s="1" t="s">
        <v>77</v>
      </c>
      <c r="I155" s="1" t="s">
        <v>28</v>
      </c>
      <c r="J155" s="1" t="s">
        <v>29</v>
      </c>
      <c r="K155" s="1" t="s">
        <v>31</v>
      </c>
      <c r="L155" s="1" t="s">
        <v>30</v>
      </c>
      <c r="M155" s="1" t="s">
        <v>31</v>
      </c>
      <c r="N155" s="1" t="s">
        <v>31</v>
      </c>
      <c r="O155" s="1"/>
      <c r="P155" s="1" t="s">
        <v>30</v>
      </c>
      <c r="Q155" s="1" t="s">
        <v>30</v>
      </c>
      <c r="R155" s="1" t="s">
        <v>32</v>
      </c>
      <c r="S155" s="2"/>
      <c r="T155" s="1"/>
      <c r="U155" s="1"/>
      <c r="V155" s="1"/>
      <c r="W155" s="1" t="s">
        <v>33</v>
      </c>
      <c r="X155" s="1" t="s">
        <v>34</v>
      </c>
    </row>
    <row r="156" spans="1:24" x14ac:dyDescent="0.25">
      <c r="A156" s="2">
        <v>347654626</v>
      </c>
      <c r="B156" s="3">
        <v>44866</v>
      </c>
      <c r="C156" s="1"/>
      <c r="D156" s="1"/>
      <c r="E156" s="1" t="s">
        <v>24</v>
      </c>
      <c r="F156" s="1" t="s">
        <v>249</v>
      </c>
      <c r="G156" s="1" t="s">
        <v>26</v>
      </c>
      <c r="H156" s="1" t="s">
        <v>250</v>
      </c>
      <c r="I156" s="1" t="s">
        <v>39</v>
      </c>
      <c r="J156" s="1" t="s">
        <v>29</v>
      </c>
      <c r="K156" s="1" t="s">
        <v>30</v>
      </c>
      <c r="L156" s="1" t="s">
        <v>30</v>
      </c>
      <c r="M156" s="1" t="s">
        <v>31</v>
      </c>
      <c r="N156" s="1" t="s">
        <v>30</v>
      </c>
      <c r="O156" s="1" t="s">
        <v>44</v>
      </c>
      <c r="P156" s="1" t="s">
        <v>30</v>
      </c>
      <c r="Q156" s="1" t="s">
        <v>30</v>
      </c>
      <c r="R156" s="1" t="s">
        <v>32</v>
      </c>
      <c r="S156" s="2"/>
      <c r="T156" s="1"/>
      <c r="U156" s="1"/>
      <c r="V156" s="1"/>
      <c r="W156" s="1" t="s">
        <v>33</v>
      </c>
      <c r="X156" s="1" t="s">
        <v>34</v>
      </c>
    </row>
    <row r="157" spans="1:24" x14ac:dyDescent="0.25">
      <c r="A157" s="2">
        <v>347654672</v>
      </c>
      <c r="B157" s="3">
        <v>44881</v>
      </c>
      <c r="C157" s="1"/>
      <c r="D157" s="1"/>
      <c r="E157" s="1" t="s">
        <v>24</v>
      </c>
      <c r="F157" s="1" t="s">
        <v>251</v>
      </c>
      <c r="G157" s="1" t="s">
        <v>26</v>
      </c>
      <c r="H157" s="1" t="s">
        <v>252</v>
      </c>
      <c r="I157" s="1" t="s">
        <v>28</v>
      </c>
      <c r="J157" s="1" t="s">
        <v>29</v>
      </c>
      <c r="K157" s="1" t="s">
        <v>31</v>
      </c>
      <c r="L157" s="1" t="s">
        <v>30</v>
      </c>
      <c r="M157" s="1" t="s">
        <v>31</v>
      </c>
      <c r="N157" s="1" t="s">
        <v>31</v>
      </c>
      <c r="O157" s="1"/>
      <c r="P157" s="1" t="s">
        <v>30</v>
      </c>
      <c r="Q157" s="1" t="s">
        <v>30</v>
      </c>
      <c r="R157" s="1" t="s">
        <v>32</v>
      </c>
      <c r="S157" s="2"/>
      <c r="T157" s="1"/>
      <c r="U157" s="1"/>
      <c r="V157" s="1"/>
      <c r="W157" s="1" t="s">
        <v>33</v>
      </c>
      <c r="X157" s="1" t="s">
        <v>34</v>
      </c>
    </row>
    <row r="158" spans="1:24" x14ac:dyDescent="0.25">
      <c r="A158" s="2">
        <v>347872738</v>
      </c>
      <c r="B158" s="3">
        <v>45060</v>
      </c>
      <c r="C158" s="1"/>
      <c r="D158" s="1"/>
      <c r="E158" s="1" t="s">
        <v>24</v>
      </c>
      <c r="F158" s="1" t="s">
        <v>253</v>
      </c>
      <c r="G158" s="1" t="s">
        <v>26</v>
      </c>
      <c r="H158" s="1"/>
      <c r="I158" s="1" t="s">
        <v>28</v>
      </c>
      <c r="J158" s="1" t="s">
        <v>29</v>
      </c>
      <c r="K158" s="1" t="s">
        <v>31</v>
      </c>
      <c r="L158" s="1" t="s">
        <v>31</v>
      </c>
      <c r="M158" s="1" t="s">
        <v>31</v>
      </c>
      <c r="N158" s="1" t="s">
        <v>31</v>
      </c>
      <c r="O158" s="1"/>
      <c r="P158" s="1" t="s">
        <v>31</v>
      </c>
      <c r="Q158" s="1" t="s">
        <v>30</v>
      </c>
      <c r="R158" s="1" t="s">
        <v>32</v>
      </c>
      <c r="S158" s="2"/>
      <c r="T158" s="1"/>
      <c r="U158" s="1"/>
      <c r="V158" s="1"/>
      <c r="W158" s="1" t="s">
        <v>33</v>
      </c>
      <c r="X158" s="1" t="s">
        <v>34</v>
      </c>
    </row>
    <row r="159" spans="1:24" x14ac:dyDescent="0.25">
      <c r="A159" s="2">
        <v>347878751</v>
      </c>
      <c r="B159" s="3">
        <v>45120</v>
      </c>
      <c r="C159" s="1"/>
      <c r="D159" s="1"/>
      <c r="E159" s="1" t="s">
        <v>24</v>
      </c>
      <c r="F159" s="1" t="s">
        <v>253</v>
      </c>
      <c r="G159" s="1" t="s">
        <v>26</v>
      </c>
      <c r="H159" s="1" t="s">
        <v>254</v>
      </c>
      <c r="I159" s="1" t="s">
        <v>28</v>
      </c>
      <c r="J159" s="1" t="s">
        <v>29</v>
      </c>
      <c r="K159" s="1" t="s">
        <v>31</v>
      </c>
      <c r="L159" s="1" t="s">
        <v>31</v>
      </c>
      <c r="M159" s="1" t="s">
        <v>31</v>
      </c>
      <c r="N159" s="1" t="s">
        <v>31</v>
      </c>
      <c r="O159" s="1"/>
      <c r="P159" s="1" t="s">
        <v>30</v>
      </c>
      <c r="Q159" s="1" t="s">
        <v>30</v>
      </c>
      <c r="R159" s="1" t="s">
        <v>32</v>
      </c>
      <c r="S159" s="2"/>
      <c r="T159" s="1"/>
      <c r="U159" s="1"/>
      <c r="V159" s="1"/>
      <c r="W159" s="1" t="s">
        <v>33</v>
      </c>
      <c r="X159" s="1" t="s">
        <v>34</v>
      </c>
    </row>
    <row r="160" spans="1:24" x14ac:dyDescent="0.25">
      <c r="A160" s="2">
        <v>348476203</v>
      </c>
      <c r="B160" s="3">
        <v>45514</v>
      </c>
      <c r="C160" s="1"/>
      <c r="D160" s="1"/>
      <c r="E160" s="1" t="s">
        <v>24</v>
      </c>
      <c r="F160" s="1" t="s">
        <v>255</v>
      </c>
      <c r="G160" s="1" t="s">
        <v>26</v>
      </c>
      <c r="H160" s="1" t="s">
        <v>256</v>
      </c>
      <c r="I160" s="1" t="s">
        <v>39</v>
      </c>
      <c r="J160" s="1" t="s">
        <v>29</v>
      </c>
      <c r="K160" s="1" t="s">
        <v>31</v>
      </c>
      <c r="L160" s="1" t="s">
        <v>31</v>
      </c>
      <c r="M160" s="1" t="s">
        <v>31</v>
      </c>
      <c r="N160" s="1" t="s">
        <v>31</v>
      </c>
      <c r="O160" s="1"/>
      <c r="P160" s="1" t="s">
        <v>30</v>
      </c>
      <c r="Q160" s="1" t="s">
        <v>30</v>
      </c>
      <c r="R160" s="1" t="s">
        <v>32</v>
      </c>
      <c r="S160" s="2"/>
      <c r="T160" s="1"/>
      <c r="U160" s="1"/>
      <c r="V160" s="1"/>
      <c r="W160" s="1" t="s">
        <v>33</v>
      </c>
      <c r="X160" s="1" t="s">
        <v>34</v>
      </c>
    </row>
    <row r="161" spans="1:24" x14ac:dyDescent="0.25">
      <c r="A161" s="2">
        <v>348547700</v>
      </c>
      <c r="B161" s="3">
        <v>45539</v>
      </c>
      <c r="C161" s="1"/>
      <c r="D161" s="1"/>
      <c r="E161" s="1" t="s">
        <v>24</v>
      </c>
      <c r="F161" s="1" t="s">
        <v>110</v>
      </c>
      <c r="G161" s="1" t="s">
        <v>26</v>
      </c>
      <c r="H161" s="1"/>
      <c r="I161" s="1" t="s">
        <v>28</v>
      </c>
      <c r="J161" s="1" t="s">
        <v>29</v>
      </c>
      <c r="K161" s="1" t="s">
        <v>31</v>
      </c>
      <c r="L161" s="1" t="s">
        <v>31</v>
      </c>
      <c r="M161" s="1" t="s">
        <v>31</v>
      </c>
      <c r="N161" s="1" t="s">
        <v>31</v>
      </c>
      <c r="O161" s="1"/>
      <c r="P161" s="1" t="s">
        <v>30</v>
      </c>
      <c r="Q161" s="1" t="s">
        <v>30</v>
      </c>
      <c r="R161" s="1" t="s">
        <v>32</v>
      </c>
      <c r="S161" s="2"/>
      <c r="T161" s="1"/>
      <c r="U161" s="1"/>
      <c r="V161" s="1"/>
      <c r="W161" s="1" t="s">
        <v>33</v>
      </c>
      <c r="X161" s="1" t="s">
        <v>34</v>
      </c>
    </row>
    <row r="162" spans="1:24" x14ac:dyDescent="0.25">
      <c r="A162" s="2">
        <v>348547742</v>
      </c>
      <c r="B162" s="3">
        <v>45539</v>
      </c>
      <c r="C162" s="1"/>
      <c r="D162" s="1"/>
      <c r="E162" s="1" t="s">
        <v>24</v>
      </c>
      <c r="F162" s="1" t="s">
        <v>110</v>
      </c>
      <c r="G162" s="1" t="s">
        <v>26</v>
      </c>
      <c r="H162" s="1"/>
      <c r="I162" s="1" t="s">
        <v>28</v>
      </c>
      <c r="J162" s="1" t="s">
        <v>29</v>
      </c>
      <c r="K162" s="1" t="s">
        <v>31</v>
      </c>
      <c r="L162" s="1" t="s">
        <v>31</v>
      </c>
      <c r="M162" s="1" t="s">
        <v>31</v>
      </c>
      <c r="N162" s="1" t="s">
        <v>31</v>
      </c>
      <c r="O162" s="1"/>
      <c r="P162" s="1" t="s">
        <v>30</v>
      </c>
      <c r="Q162" s="1" t="s">
        <v>30</v>
      </c>
      <c r="R162" s="1" t="s">
        <v>32</v>
      </c>
      <c r="S162" s="2"/>
      <c r="T162" s="1"/>
      <c r="U162" s="1"/>
      <c r="V162" s="1"/>
      <c r="W162" s="1" t="s">
        <v>33</v>
      </c>
      <c r="X162" s="1" t="s">
        <v>34</v>
      </c>
    </row>
    <row r="163" spans="1:24" x14ac:dyDescent="0.25">
      <c r="A163" s="2">
        <v>348619102</v>
      </c>
      <c r="B163" s="3">
        <v>45616</v>
      </c>
      <c r="C163" s="1"/>
      <c r="D163" s="1"/>
      <c r="E163" s="1" t="s">
        <v>24</v>
      </c>
      <c r="F163" s="1" t="s">
        <v>257</v>
      </c>
      <c r="G163" s="1" t="s">
        <v>26</v>
      </c>
      <c r="H163" s="1"/>
      <c r="I163" s="1" t="s">
        <v>28</v>
      </c>
      <c r="J163" s="1" t="s">
        <v>29</v>
      </c>
      <c r="K163" s="1" t="s">
        <v>31</v>
      </c>
      <c r="L163" s="1" t="s">
        <v>30</v>
      </c>
      <c r="M163" s="1" t="s">
        <v>31</v>
      </c>
      <c r="N163" s="1" t="s">
        <v>31</v>
      </c>
      <c r="O163" s="1"/>
      <c r="P163" s="1" t="s">
        <v>31</v>
      </c>
      <c r="Q163" s="1" t="s">
        <v>30</v>
      </c>
      <c r="R163" s="1" t="s">
        <v>32</v>
      </c>
      <c r="S163" s="2"/>
      <c r="T163" s="1"/>
      <c r="U163" s="1"/>
      <c r="V163" s="1"/>
      <c r="W163" s="1" t="s">
        <v>33</v>
      </c>
      <c r="X163" s="1" t="s">
        <v>34</v>
      </c>
    </row>
    <row r="164" spans="1:24" x14ac:dyDescent="0.25">
      <c r="A164" s="2">
        <v>348629846</v>
      </c>
      <c r="B164" s="3">
        <v>45623</v>
      </c>
      <c r="C164" s="1"/>
      <c r="D164" s="1"/>
      <c r="E164" s="1" t="s">
        <v>24</v>
      </c>
      <c r="F164" s="1" t="s">
        <v>258</v>
      </c>
      <c r="G164" s="1" t="s">
        <v>259</v>
      </c>
      <c r="H164" s="1" t="s">
        <v>260</v>
      </c>
      <c r="I164" s="1" t="s">
        <v>39</v>
      </c>
      <c r="J164" s="1" t="s">
        <v>29</v>
      </c>
      <c r="K164" s="1" t="s">
        <v>30</v>
      </c>
      <c r="L164" s="1" t="s">
        <v>30</v>
      </c>
      <c r="M164" s="1" t="s">
        <v>31</v>
      </c>
      <c r="N164" s="1" t="s">
        <v>31</v>
      </c>
      <c r="O164" s="1"/>
      <c r="P164" s="1" t="s">
        <v>30</v>
      </c>
      <c r="Q164" s="1" t="s">
        <v>30</v>
      </c>
      <c r="R164" s="1" t="s">
        <v>32</v>
      </c>
      <c r="S164" s="2"/>
      <c r="T164" s="1"/>
      <c r="U164" s="1"/>
      <c r="V164" s="1"/>
      <c r="W164" s="1" t="s">
        <v>33</v>
      </c>
      <c r="X164" s="1" t="s">
        <v>34</v>
      </c>
    </row>
    <row r="165" spans="1:24" x14ac:dyDescent="0.25">
      <c r="A165" s="2">
        <v>348637376</v>
      </c>
      <c r="B165" s="3">
        <v>45627</v>
      </c>
      <c r="C165" s="1"/>
      <c r="D165" s="1"/>
      <c r="E165" s="1" t="s">
        <v>24</v>
      </c>
      <c r="F165" s="1" t="s">
        <v>261</v>
      </c>
      <c r="G165" s="1" t="s">
        <v>26</v>
      </c>
      <c r="H165" s="1"/>
      <c r="I165" s="1" t="s">
        <v>28</v>
      </c>
      <c r="J165" s="1" t="s">
        <v>29</v>
      </c>
      <c r="K165" s="1" t="s">
        <v>31</v>
      </c>
      <c r="L165" s="1" t="s">
        <v>31</v>
      </c>
      <c r="M165" s="1" t="s">
        <v>31</v>
      </c>
      <c r="N165" s="1" t="s">
        <v>31</v>
      </c>
      <c r="O165" s="1"/>
      <c r="P165" s="1" t="s">
        <v>31</v>
      </c>
      <c r="Q165" s="1" t="s">
        <v>30</v>
      </c>
      <c r="R165" s="1" t="s">
        <v>32</v>
      </c>
      <c r="S165" s="2"/>
      <c r="T165" s="1"/>
      <c r="U165" s="1"/>
      <c r="V165" s="1"/>
      <c r="W165" s="1" t="s">
        <v>33</v>
      </c>
      <c r="X165" s="1" t="s">
        <v>34</v>
      </c>
    </row>
    <row r="166" spans="1:24" x14ac:dyDescent="0.25">
      <c r="A166" s="2">
        <v>348649381</v>
      </c>
      <c r="B166" s="3">
        <v>45629</v>
      </c>
      <c r="C166" s="1"/>
      <c r="D166" s="1"/>
      <c r="E166" s="1" t="s">
        <v>24</v>
      </c>
      <c r="F166" s="1" t="s">
        <v>258</v>
      </c>
      <c r="G166" s="1" t="s">
        <v>259</v>
      </c>
      <c r="H166" s="1" t="s">
        <v>262</v>
      </c>
      <c r="I166" s="1" t="s">
        <v>39</v>
      </c>
      <c r="J166" s="1" t="s">
        <v>29</v>
      </c>
      <c r="K166" s="1" t="s">
        <v>30</v>
      </c>
      <c r="L166" s="1" t="s">
        <v>31</v>
      </c>
      <c r="M166" s="1" t="s">
        <v>31</v>
      </c>
      <c r="N166" s="1" t="s">
        <v>31</v>
      </c>
      <c r="O166" s="1"/>
      <c r="P166" s="1" t="s">
        <v>31</v>
      </c>
      <c r="Q166" s="1" t="s">
        <v>30</v>
      </c>
      <c r="R166" s="1" t="s">
        <v>32</v>
      </c>
      <c r="S166" s="2"/>
      <c r="T166" s="1"/>
      <c r="U166" s="1"/>
      <c r="V166" s="1"/>
      <c r="W166" s="1" t="s">
        <v>33</v>
      </c>
      <c r="X166" s="1" t="s">
        <v>34</v>
      </c>
    </row>
  </sheetData>
  <autoFilter ref="A1:X1" xr:uid="{DD39E8EF-3CBB-4190-A8C0-4598A2E2B40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0EB3-76D4-4680-ACAE-C268B813DE70}">
  <dimension ref="A1:Z369"/>
  <sheetViews>
    <sheetView rightToLeft="1" topLeftCell="N347" workbookViewId="0">
      <selection activeCell="Z369" sqref="Z369"/>
    </sheetView>
  </sheetViews>
  <sheetFormatPr defaultRowHeight="13.8" x14ac:dyDescent="0.25"/>
  <cols>
    <col min="1" max="1" width="10.5" bestFit="1" customWidth="1"/>
    <col min="26" max="26" width="11" bestFit="1" customWidth="1"/>
  </cols>
  <sheetData>
    <row r="1" spans="1:26" ht="14.4" x14ac:dyDescent="0.25">
      <c r="A1" s="7" t="s">
        <v>430</v>
      </c>
      <c r="B1" s="8">
        <v>0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9" t="s">
        <v>359</v>
      </c>
    </row>
    <row r="2" spans="1:26" ht="14.4" x14ac:dyDescent="0.3">
      <c r="A2" s="1" t="s">
        <v>431</v>
      </c>
      <c r="B2" s="1" t="s">
        <v>432</v>
      </c>
      <c r="C2" s="1" t="s">
        <v>432</v>
      </c>
      <c r="D2" s="1" t="s">
        <v>432</v>
      </c>
      <c r="E2" s="1" t="s">
        <v>432</v>
      </c>
      <c r="F2" s="1" t="s">
        <v>432</v>
      </c>
      <c r="G2" s="1" t="s">
        <v>432</v>
      </c>
      <c r="H2" s="1" t="s">
        <v>432</v>
      </c>
      <c r="I2" s="1" t="s">
        <v>432</v>
      </c>
      <c r="J2" s="1" t="s">
        <v>432</v>
      </c>
      <c r="K2" s="1" t="s">
        <v>432</v>
      </c>
      <c r="L2" s="1" t="s">
        <v>432</v>
      </c>
      <c r="M2" s="1" t="s">
        <v>432</v>
      </c>
      <c r="N2" s="1" t="s">
        <v>432</v>
      </c>
      <c r="O2" s="1" t="s">
        <v>432</v>
      </c>
      <c r="P2" s="1" t="s">
        <v>432</v>
      </c>
      <c r="Q2" s="1" t="s">
        <v>432</v>
      </c>
      <c r="R2" s="1" t="s">
        <v>432</v>
      </c>
      <c r="S2" s="1" t="s">
        <v>432</v>
      </c>
      <c r="T2" s="1" t="s">
        <v>432</v>
      </c>
      <c r="U2" s="1" t="s">
        <v>432</v>
      </c>
      <c r="V2" s="1" t="s">
        <v>432</v>
      </c>
      <c r="W2" s="1" t="s">
        <v>432</v>
      </c>
      <c r="X2" s="1" t="s">
        <v>432</v>
      </c>
      <c r="Y2" s="1" t="s">
        <v>432</v>
      </c>
      <c r="Z2" s="6" t="s">
        <v>432</v>
      </c>
    </row>
    <row r="3" spans="1:26" ht="14.4" x14ac:dyDescent="0.3">
      <c r="A3" s="3">
        <v>45292</v>
      </c>
      <c r="B3" s="1">
        <v>202.83500000000001</v>
      </c>
      <c r="C3" s="1">
        <v>203.73599999999999</v>
      </c>
      <c r="D3" s="1">
        <v>202.108</v>
      </c>
      <c r="E3" s="1">
        <v>214.59800000000001</v>
      </c>
      <c r="F3" s="1">
        <v>222.07400000000001</v>
      </c>
      <c r="G3" s="1">
        <v>226.87</v>
      </c>
      <c r="H3" s="1">
        <v>171.536</v>
      </c>
      <c r="I3" s="1">
        <v>172.08799999999999</v>
      </c>
      <c r="J3" s="1">
        <v>350.94799999999998</v>
      </c>
      <c r="K3" s="1">
        <v>440.142</v>
      </c>
      <c r="L3" s="1">
        <v>493.87700000000001</v>
      </c>
      <c r="M3" s="1">
        <v>504.863</v>
      </c>
      <c r="N3" s="1">
        <v>485.30799999999999</v>
      </c>
      <c r="O3" s="1">
        <v>423.99799999999999</v>
      </c>
      <c r="P3" s="1">
        <v>309.90300000000002</v>
      </c>
      <c r="Q3" s="1">
        <v>233.398</v>
      </c>
      <c r="R3" s="1">
        <v>275.37</v>
      </c>
      <c r="S3" s="1">
        <v>351.81200000000001</v>
      </c>
      <c r="T3" s="1">
        <v>342.85700000000003</v>
      </c>
      <c r="U3" s="1">
        <v>313.85000000000002</v>
      </c>
      <c r="V3" s="1">
        <v>269.67</v>
      </c>
      <c r="W3" s="1">
        <v>234.60400000000001</v>
      </c>
      <c r="X3" s="1">
        <v>227.51499999999999</v>
      </c>
      <c r="Y3" s="1">
        <v>226.68799999999999</v>
      </c>
      <c r="Z3" s="6">
        <v>7100.6480000000001</v>
      </c>
    </row>
    <row r="4" spans="1:26" ht="14.4" x14ac:dyDescent="0.3">
      <c r="A4" s="3">
        <v>45293</v>
      </c>
      <c r="B4" s="1">
        <v>217.62299999999999</v>
      </c>
      <c r="C4" s="1">
        <v>210.934</v>
      </c>
      <c r="D4" s="1">
        <v>211.01400000000001</v>
      </c>
      <c r="E4" s="1">
        <v>212.26300000000001</v>
      </c>
      <c r="F4" s="1">
        <v>221.46899999999999</v>
      </c>
      <c r="G4" s="1">
        <v>229.07900000000001</v>
      </c>
      <c r="H4" s="1">
        <v>179.845</v>
      </c>
      <c r="I4" s="1">
        <v>191.17099999999999</v>
      </c>
      <c r="J4" s="1">
        <v>414.23899999999998</v>
      </c>
      <c r="K4" s="1">
        <v>452.94799999999998</v>
      </c>
      <c r="L4" s="1">
        <v>493.05500000000001</v>
      </c>
      <c r="M4" s="1">
        <v>516.76800000000003</v>
      </c>
      <c r="N4" s="1">
        <v>448.86700000000002</v>
      </c>
      <c r="O4" s="1">
        <v>311.89299999999997</v>
      </c>
      <c r="P4" s="1">
        <v>317.87900000000002</v>
      </c>
      <c r="Q4" s="1">
        <v>279.452</v>
      </c>
      <c r="R4" s="1">
        <v>313.685</v>
      </c>
      <c r="S4" s="1">
        <v>419.46800000000002</v>
      </c>
      <c r="T4" s="1">
        <v>351.798</v>
      </c>
      <c r="U4" s="1">
        <v>339.91899999999998</v>
      </c>
      <c r="V4" s="1">
        <v>296.05900000000003</v>
      </c>
      <c r="W4" s="1">
        <v>254.50399999999999</v>
      </c>
      <c r="X4" s="1">
        <v>221.17400000000001</v>
      </c>
      <c r="Y4" s="1">
        <v>215.86500000000001</v>
      </c>
      <c r="Z4" s="6">
        <v>7320.9709999999995</v>
      </c>
    </row>
    <row r="5" spans="1:26" ht="14.4" x14ac:dyDescent="0.3">
      <c r="A5" s="3">
        <v>45294</v>
      </c>
      <c r="B5" s="1">
        <v>224.44800000000001</v>
      </c>
      <c r="C5" s="1">
        <v>224.47800000000001</v>
      </c>
      <c r="D5" s="1">
        <v>217.65299999999999</v>
      </c>
      <c r="E5" s="1">
        <v>211.357</v>
      </c>
      <c r="F5" s="1">
        <v>212.44399999999999</v>
      </c>
      <c r="G5" s="1">
        <v>214.73500000000001</v>
      </c>
      <c r="H5" s="1">
        <v>161.893</v>
      </c>
      <c r="I5" s="1">
        <v>163.56800000000001</v>
      </c>
      <c r="J5" s="1">
        <v>341.75400000000002</v>
      </c>
      <c r="K5" s="1">
        <v>439.94400000000002</v>
      </c>
      <c r="L5" s="1">
        <v>476.43700000000001</v>
      </c>
      <c r="M5" s="1">
        <v>491.154</v>
      </c>
      <c r="N5" s="1">
        <v>412.661</v>
      </c>
      <c r="O5" s="1">
        <v>447.50400000000002</v>
      </c>
      <c r="P5" s="1">
        <v>322.77999999999997</v>
      </c>
      <c r="Q5" s="1">
        <v>222.38800000000001</v>
      </c>
      <c r="R5" s="1">
        <v>236.61</v>
      </c>
      <c r="S5" s="1">
        <v>369.36799999999999</v>
      </c>
      <c r="T5" s="1">
        <v>389.077</v>
      </c>
      <c r="U5" s="1">
        <v>340.197</v>
      </c>
      <c r="V5" s="1">
        <v>288.517</v>
      </c>
      <c r="W5" s="1">
        <v>269.43700000000001</v>
      </c>
      <c r="X5" s="1">
        <v>248.67599999999999</v>
      </c>
      <c r="Y5" s="1">
        <v>249.309</v>
      </c>
      <c r="Z5" s="6">
        <v>7176.389000000001</v>
      </c>
    </row>
    <row r="6" spans="1:26" ht="14.4" x14ac:dyDescent="0.3">
      <c r="A6" s="3">
        <v>45295</v>
      </c>
      <c r="B6" s="1">
        <v>242.494</v>
      </c>
      <c r="C6" s="1">
        <v>224.18100000000001</v>
      </c>
      <c r="D6" s="1">
        <v>215.715</v>
      </c>
      <c r="E6" s="1">
        <v>215.864</v>
      </c>
      <c r="F6" s="1">
        <v>226.38399999999999</v>
      </c>
      <c r="G6" s="1">
        <v>233.405</v>
      </c>
      <c r="H6" s="1">
        <v>183.81800000000001</v>
      </c>
      <c r="I6" s="1">
        <v>171.786</v>
      </c>
      <c r="J6" s="1">
        <v>315.07499999999999</v>
      </c>
      <c r="K6" s="1">
        <v>422.185</v>
      </c>
      <c r="L6" s="1">
        <v>486.78899999999999</v>
      </c>
      <c r="M6" s="1">
        <v>490.79399999999998</v>
      </c>
      <c r="N6" s="1">
        <v>379.786</v>
      </c>
      <c r="O6" s="1">
        <v>368.065</v>
      </c>
      <c r="P6" s="1">
        <v>251.03700000000001</v>
      </c>
      <c r="Q6" s="1">
        <v>237.488</v>
      </c>
      <c r="R6" s="1">
        <v>277.97699999999998</v>
      </c>
      <c r="S6" s="1">
        <v>357.08699999999999</v>
      </c>
      <c r="T6" s="1">
        <v>348.31400000000002</v>
      </c>
      <c r="U6" s="1">
        <v>321.48399999999998</v>
      </c>
      <c r="V6" s="1">
        <v>262.64999999999998</v>
      </c>
      <c r="W6" s="1">
        <v>239.46600000000001</v>
      </c>
      <c r="X6" s="1">
        <v>224.84899999999999</v>
      </c>
      <c r="Y6" s="1">
        <v>214.35</v>
      </c>
      <c r="Z6" s="6">
        <v>6911.0430000000015</v>
      </c>
    </row>
    <row r="7" spans="1:26" ht="14.4" x14ac:dyDescent="0.3">
      <c r="A7" s="3">
        <v>45296</v>
      </c>
      <c r="B7" s="1">
        <v>210.255</v>
      </c>
      <c r="C7" s="1">
        <v>205.405</v>
      </c>
      <c r="D7" s="1">
        <v>208.44499999999999</v>
      </c>
      <c r="E7" s="1">
        <v>217.595</v>
      </c>
      <c r="F7" s="1">
        <v>222.20099999999999</v>
      </c>
      <c r="G7" s="1">
        <v>225.56700000000001</v>
      </c>
      <c r="H7" s="1">
        <v>167.64599999999999</v>
      </c>
      <c r="I7" s="1">
        <v>139.88399999999999</v>
      </c>
      <c r="J7" s="1">
        <v>248.87899999999999</v>
      </c>
      <c r="K7" s="1">
        <v>327.86200000000002</v>
      </c>
      <c r="L7" s="1">
        <v>379.553</v>
      </c>
      <c r="M7" s="1">
        <v>393.786</v>
      </c>
      <c r="N7" s="1">
        <v>357.99700000000001</v>
      </c>
      <c r="O7" s="1">
        <v>365.25599999999997</v>
      </c>
      <c r="P7" s="1">
        <v>264.27</v>
      </c>
      <c r="Q7" s="1">
        <v>149.97999999999999</v>
      </c>
      <c r="R7" s="1">
        <v>127.673</v>
      </c>
      <c r="S7" s="1">
        <v>231.321</v>
      </c>
      <c r="T7" s="1">
        <v>230.20599999999999</v>
      </c>
      <c r="U7" s="1">
        <v>230.13800000000001</v>
      </c>
      <c r="V7" s="1">
        <v>229.191</v>
      </c>
      <c r="W7" s="1">
        <v>225.977</v>
      </c>
      <c r="X7" s="1">
        <v>216.42699999999999</v>
      </c>
      <c r="Y7" s="1">
        <v>227.98599999999999</v>
      </c>
      <c r="Z7" s="6">
        <v>5803.4999999999991</v>
      </c>
    </row>
    <row r="8" spans="1:26" ht="14.4" x14ac:dyDescent="0.3">
      <c r="A8" s="3">
        <v>45297</v>
      </c>
      <c r="B8" s="1">
        <v>216.48699999999999</v>
      </c>
      <c r="C8" s="1">
        <v>216.833</v>
      </c>
      <c r="D8" s="1">
        <v>216.84399999999999</v>
      </c>
      <c r="E8" s="1">
        <v>215.97300000000001</v>
      </c>
      <c r="F8" s="1">
        <v>214.50899999999999</v>
      </c>
      <c r="G8" s="1">
        <v>217.44</v>
      </c>
      <c r="H8" s="1">
        <v>150.44399999999999</v>
      </c>
      <c r="I8" s="1">
        <v>105.81100000000001</v>
      </c>
      <c r="J8" s="1">
        <v>214.376</v>
      </c>
      <c r="K8" s="1">
        <v>320.51799999999997</v>
      </c>
      <c r="L8" s="1">
        <v>386.54700000000003</v>
      </c>
      <c r="M8" s="1">
        <v>401.12</v>
      </c>
      <c r="N8" s="1">
        <v>401.678</v>
      </c>
      <c r="O8" s="1">
        <v>324.08499999999998</v>
      </c>
      <c r="P8" s="1">
        <v>271.00200000000001</v>
      </c>
      <c r="Q8" s="1">
        <v>140.512</v>
      </c>
      <c r="R8" s="1">
        <v>124.117</v>
      </c>
      <c r="S8" s="1">
        <v>248.67400000000001</v>
      </c>
      <c r="T8" s="1">
        <v>281.46499999999997</v>
      </c>
      <c r="U8" s="1">
        <v>278.88</v>
      </c>
      <c r="V8" s="1">
        <v>241.78700000000001</v>
      </c>
      <c r="W8" s="1">
        <v>241.57499999999999</v>
      </c>
      <c r="X8" s="1">
        <v>223.04300000000001</v>
      </c>
      <c r="Y8" s="1">
        <v>223.15600000000001</v>
      </c>
      <c r="Z8" s="6">
        <v>5876.8759999999993</v>
      </c>
    </row>
    <row r="9" spans="1:26" ht="14.4" x14ac:dyDescent="0.3">
      <c r="A9" s="3">
        <v>45298</v>
      </c>
      <c r="B9" s="1">
        <v>220.09200000000001</v>
      </c>
      <c r="C9" s="1">
        <v>216.56399999999999</v>
      </c>
      <c r="D9" s="1">
        <v>213.79400000000001</v>
      </c>
      <c r="E9" s="1">
        <v>218.261</v>
      </c>
      <c r="F9" s="1">
        <v>228.34</v>
      </c>
      <c r="G9" s="1">
        <v>230.60599999999999</v>
      </c>
      <c r="H9" s="1">
        <v>184.398</v>
      </c>
      <c r="I9" s="1">
        <v>187.64599999999999</v>
      </c>
      <c r="J9" s="1">
        <v>365.85</v>
      </c>
      <c r="K9" s="1">
        <v>458.19600000000003</v>
      </c>
      <c r="L9" s="1">
        <v>518.37800000000004</v>
      </c>
      <c r="M9" s="1">
        <v>518.18499999999995</v>
      </c>
      <c r="N9" s="1">
        <v>487.12700000000001</v>
      </c>
      <c r="O9" s="1">
        <v>447.33100000000002</v>
      </c>
      <c r="P9" s="1">
        <v>336.73599999999999</v>
      </c>
      <c r="Q9" s="1">
        <v>243.77799999999999</v>
      </c>
      <c r="R9" s="1">
        <v>245.875</v>
      </c>
      <c r="S9" s="1">
        <v>361.358</v>
      </c>
      <c r="T9" s="1">
        <v>336.28699999999998</v>
      </c>
      <c r="U9" s="1">
        <v>310.46800000000002</v>
      </c>
      <c r="V9" s="1">
        <v>291.81599999999997</v>
      </c>
      <c r="W9" s="1">
        <v>251.31800000000001</v>
      </c>
      <c r="X9" s="1">
        <v>223.87700000000001</v>
      </c>
      <c r="Y9" s="1">
        <v>227.13399999999999</v>
      </c>
      <c r="Z9" s="6">
        <v>7323.4150000000009</v>
      </c>
    </row>
    <row r="10" spans="1:26" ht="14.4" x14ac:dyDescent="0.3">
      <c r="A10" s="3">
        <v>45299</v>
      </c>
      <c r="B10" s="1">
        <v>211.83</v>
      </c>
      <c r="C10" s="1">
        <v>202.19499999999999</v>
      </c>
      <c r="D10" s="1">
        <v>201.54</v>
      </c>
      <c r="E10" s="1">
        <v>202.328</v>
      </c>
      <c r="F10" s="1">
        <v>211.68700000000001</v>
      </c>
      <c r="G10" s="1">
        <v>218.001</v>
      </c>
      <c r="H10" s="1">
        <v>161.27099999999999</v>
      </c>
      <c r="I10" s="1">
        <v>167.70400000000001</v>
      </c>
      <c r="J10" s="1">
        <v>307.16300000000001</v>
      </c>
      <c r="K10" s="1">
        <v>394.42399999999998</v>
      </c>
      <c r="L10" s="1">
        <v>426.24</v>
      </c>
      <c r="M10" s="1">
        <v>450.45699999999999</v>
      </c>
      <c r="N10" s="1">
        <v>462.36599999999999</v>
      </c>
      <c r="O10" s="1">
        <v>416.84500000000003</v>
      </c>
      <c r="P10" s="1">
        <v>309.40100000000001</v>
      </c>
      <c r="Q10" s="1">
        <v>200.00899999999999</v>
      </c>
      <c r="R10" s="1">
        <v>236.58199999999999</v>
      </c>
      <c r="S10" s="1">
        <v>380.93700000000001</v>
      </c>
      <c r="T10" s="1">
        <v>331.726</v>
      </c>
      <c r="U10" s="1">
        <v>297.327</v>
      </c>
      <c r="V10" s="1">
        <v>281.90100000000001</v>
      </c>
      <c r="W10" s="1">
        <v>260.517</v>
      </c>
      <c r="X10" s="1">
        <v>235.84200000000001</v>
      </c>
      <c r="Y10" s="1">
        <v>221.64400000000001</v>
      </c>
      <c r="Z10" s="6">
        <v>6789.936999999999</v>
      </c>
    </row>
    <row r="11" spans="1:26" ht="14.4" x14ac:dyDescent="0.3">
      <c r="A11" s="3">
        <v>45300</v>
      </c>
      <c r="B11" s="1">
        <v>208.453</v>
      </c>
      <c r="C11" s="1">
        <v>206.87100000000001</v>
      </c>
      <c r="D11" s="1">
        <v>206.81200000000001</v>
      </c>
      <c r="E11" s="1">
        <v>208.643</v>
      </c>
      <c r="F11" s="1">
        <v>222.27600000000001</v>
      </c>
      <c r="G11" s="1">
        <v>229.63</v>
      </c>
      <c r="H11" s="1">
        <v>175.60900000000001</v>
      </c>
      <c r="I11" s="1">
        <v>160.012</v>
      </c>
      <c r="J11" s="1">
        <v>331.40499999999997</v>
      </c>
      <c r="K11" s="1">
        <v>469.18</v>
      </c>
      <c r="L11" s="1">
        <v>531.1</v>
      </c>
      <c r="M11" s="1">
        <v>557.702</v>
      </c>
      <c r="N11" s="1">
        <v>477.99700000000001</v>
      </c>
      <c r="O11" s="1">
        <v>486.697</v>
      </c>
      <c r="P11" s="1">
        <v>374.89699999999999</v>
      </c>
      <c r="Q11" s="1">
        <v>287.09100000000001</v>
      </c>
      <c r="R11" s="1">
        <v>266.459</v>
      </c>
      <c r="S11" s="1">
        <v>391.71100000000001</v>
      </c>
      <c r="T11" s="1">
        <v>336.33699999999999</v>
      </c>
      <c r="U11" s="1">
        <v>305.99099999999999</v>
      </c>
      <c r="V11" s="1">
        <v>291.44400000000002</v>
      </c>
      <c r="W11" s="1">
        <v>268.92</v>
      </c>
      <c r="X11" s="1">
        <v>239.67500000000001</v>
      </c>
      <c r="Y11" s="1">
        <v>214.82</v>
      </c>
      <c r="Z11" s="6">
        <v>7449.732</v>
      </c>
    </row>
    <row r="12" spans="1:26" ht="14.4" x14ac:dyDescent="0.3">
      <c r="A12" s="3">
        <v>45301</v>
      </c>
      <c r="B12" s="1">
        <v>209.87299999999999</v>
      </c>
      <c r="C12" s="1">
        <v>208.10499999999999</v>
      </c>
      <c r="D12" s="1">
        <v>207.012</v>
      </c>
      <c r="E12" s="1">
        <v>206.702</v>
      </c>
      <c r="F12" s="1">
        <v>207.09899999999999</v>
      </c>
      <c r="G12" s="1">
        <v>212.64400000000001</v>
      </c>
      <c r="H12" s="1">
        <v>159.43299999999999</v>
      </c>
      <c r="I12" s="1">
        <v>179.09100000000001</v>
      </c>
      <c r="J12" s="1">
        <v>391.733</v>
      </c>
      <c r="K12" s="1">
        <v>513.80600000000004</v>
      </c>
      <c r="L12" s="1">
        <v>582.83500000000004</v>
      </c>
      <c r="M12" s="1">
        <v>596.03599999999994</v>
      </c>
      <c r="N12" s="1">
        <v>584.20799999999997</v>
      </c>
      <c r="O12" s="1">
        <v>524.92499999999995</v>
      </c>
      <c r="P12" s="1">
        <v>397.70499999999998</v>
      </c>
      <c r="Q12" s="1">
        <v>257.88600000000002</v>
      </c>
      <c r="R12" s="1">
        <v>258.99099999999999</v>
      </c>
      <c r="S12" s="1">
        <v>375.25599999999997</v>
      </c>
      <c r="T12" s="1">
        <v>391.50900000000001</v>
      </c>
      <c r="U12" s="1">
        <v>324.72199999999998</v>
      </c>
      <c r="V12" s="1">
        <v>266.197</v>
      </c>
      <c r="W12" s="1">
        <v>245.48099999999999</v>
      </c>
      <c r="X12" s="1">
        <v>236.53899999999999</v>
      </c>
      <c r="Y12" s="1">
        <v>231.465</v>
      </c>
      <c r="Z12" s="6">
        <v>7769.2529999999997</v>
      </c>
    </row>
    <row r="13" spans="1:26" ht="14.4" x14ac:dyDescent="0.3">
      <c r="A13" s="3">
        <v>45302</v>
      </c>
      <c r="B13" s="1">
        <v>225.77699999999999</v>
      </c>
      <c r="C13" s="1">
        <v>216.215</v>
      </c>
      <c r="D13" s="1">
        <v>215.20599999999999</v>
      </c>
      <c r="E13" s="1">
        <v>215.16</v>
      </c>
      <c r="F13" s="1">
        <v>226.88800000000001</v>
      </c>
      <c r="G13" s="1">
        <v>236.32300000000001</v>
      </c>
      <c r="H13" s="1">
        <v>194.46299999999999</v>
      </c>
      <c r="I13" s="1">
        <v>237.53700000000001</v>
      </c>
      <c r="J13" s="1">
        <v>473.92700000000002</v>
      </c>
      <c r="K13" s="1">
        <v>628.83500000000004</v>
      </c>
      <c r="L13" s="1">
        <v>583.96299999999997</v>
      </c>
      <c r="M13" s="1">
        <v>587.11300000000006</v>
      </c>
      <c r="N13" s="1">
        <v>609.98599999999999</v>
      </c>
      <c r="O13" s="1">
        <v>564.54100000000005</v>
      </c>
      <c r="P13" s="1">
        <v>375.49400000000003</v>
      </c>
      <c r="Q13" s="1">
        <v>288.33600000000001</v>
      </c>
      <c r="R13" s="1">
        <v>300.935</v>
      </c>
      <c r="S13" s="1">
        <v>427.49700000000001</v>
      </c>
      <c r="T13" s="1">
        <v>381.3</v>
      </c>
      <c r="U13" s="1">
        <v>344.74299999999999</v>
      </c>
      <c r="V13" s="1">
        <v>301.75599999999997</v>
      </c>
      <c r="W13" s="1">
        <v>260.37099999999998</v>
      </c>
      <c r="X13" s="1">
        <v>241.02799999999999</v>
      </c>
      <c r="Y13" s="1">
        <v>228.11199999999999</v>
      </c>
      <c r="Z13" s="6">
        <v>8365.5060000000012</v>
      </c>
    </row>
    <row r="14" spans="1:26" ht="14.4" x14ac:dyDescent="0.3">
      <c r="A14" s="3">
        <v>45303</v>
      </c>
      <c r="B14" s="1">
        <v>219.05699999999999</v>
      </c>
      <c r="C14" s="1">
        <v>215.99299999999999</v>
      </c>
      <c r="D14" s="1">
        <v>217.249</v>
      </c>
      <c r="E14" s="1">
        <v>226.03</v>
      </c>
      <c r="F14" s="1">
        <v>229.46600000000001</v>
      </c>
      <c r="G14" s="1">
        <v>234.172</v>
      </c>
      <c r="H14" s="1">
        <v>190.54900000000001</v>
      </c>
      <c r="I14" s="1">
        <v>174.10499999999999</v>
      </c>
      <c r="J14" s="1">
        <v>420.69299999999998</v>
      </c>
      <c r="K14" s="1">
        <v>558.971</v>
      </c>
      <c r="L14" s="1">
        <v>608.32600000000002</v>
      </c>
      <c r="M14" s="1">
        <v>625.40300000000002</v>
      </c>
      <c r="N14" s="1">
        <v>595.21100000000001</v>
      </c>
      <c r="O14" s="1">
        <v>482.565</v>
      </c>
      <c r="P14" s="1">
        <v>369.82299999999998</v>
      </c>
      <c r="Q14" s="1">
        <v>185.798</v>
      </c>
      <c r="R14" s="1">
        <v>146.113</v>
      </c>
      <c r="S14" s="1">
        <v>261.8</v>
      </c>
      <c r="T14" s="1">
        <v>264.81200000000001</v>
      </c>
      <c r="U14" s="1">
        <v>259.99400000000003</v>
      </c>
      <c r="V14" s="1">
        <v>255.85</v>
      </c>
      <c r="W14" s="1">
        <v>255.4</v>
      </c>
      <c r="X14" s="1">
        <v>243.17</v>
      </c>
      <c r="Y14" s="1">
        <v>245.84200000000001</v>
      </c>
      <c r="Z14" s="6">
        <v>7486.3919999999998</v>
      </c>
    </row>
    <row r="15" spans="1:26" ht="14.4" x14ac:dyDescent="0.3">
      <c r="A15" s="3">
        <v>45304</v>
      </c>
      <c r="B15" s="1">
        <v>242.35300000000001</v>
      </c>
      <c r="C15" s="1">
        <v>241.839</v>
      </c>
      <c r="D15" s="1">
        <v>237.77</v>
      </c>
      <c r="E15" s="1">
        <v>229.82599999999999</v>
      </c>
      <c r="F15" s="1">
        <v>231.51499999999999</v>
      </c>
      <c r="G15" s="1">
        <v>241.24</v>
      </c>
      <c r="H15" s="1">
        <v>176.518</v>
      </c>
      <c r="I15" s="1">
        <v>173.36600000000001</v>
      </c>
      <c r="J15" s="1">
        <v>325.01600000000002</v>
      </c>
      <c r="K15" s="1">
        <v>467.524</v>
      </c>
      <c r="L15" s="1">
        <v>545.29100000000005</v>
      </c>
      <c r="M15" s="1">
        <v>565.31399999999996</v>
      </c>
      <c r="N15" s="1">
        <v>572.33299999999997</v>
      </c>
      <c r="O15" s="1">
        <v>529.78499999999997</v>
      </c>
      <c r="P15" s="1">
        <v>394.46800000000002</v>
      </c>
      <c r="Q15" s="1">
        <v>221.86799999999999</v>
      </c>
      <c r="R15" s="1">
        <v>137.839</v>
      </c>
      <c r="S15" s="1">
        <v>270.81</v>
      </c>
      <c r="T15" s="1">
        <v>275.71199999999999</v>
      </c>
      <c r="U15" s="1">
        <v>280.25</v>
      </c>
      <c r="V15" s="1">
        <v>272.08999999999997</v>
      </c>
      <c r="W15" s="1">
        <v>261.47500000000002</v>
      </c>
      <c r="X15" s="1">
        <v>245.33</v>
      </c>
      <c r="Y15" s="1">
        <v>235.01900000000001</v>
      </c>
      <c r="Z15" s="6">
        <v>7374.5510000000013</v>
      </c>
    </row>
    <row r="16" spans="1:26" ht="14.4" x14ac:dyDescent="0.3">
      <c r="A16" s="3">
        <v>45305</v>
      </c>
      <c r="B16" s="1">
        <v>236.46600000000001</v>
      </c>
      <c r="C16" s="1">
        <v>237.63300000000001</v>
      </c>
      <c r="D16" s="1">
        <v>237.32599999999999</v>
      </c>
      <c r="E16" s="1">
        <v>242.54900000000001</v>
      </c>
      <c r="F16" s="1">
        <v>251.471</v>
      </c>
      <c r="G16" s="1">
        <v>256.88299999999998</v>
      </c>
      <c r="H16" s="1">
        <v>234.31899999999999</v>
      </c>
      <c r="I16" s="1">
        <v>264.40600000000001</v>
      </c>
      <c r="J16" s="1">
        <v>572.74199999999996</v>
      </c>
      <c r="K16" s="1">
        <v>681.58100000000002</v>
      </c>
      <c r="L16" s="1">
        <v>662.36599999999999</v>
      </c>
      <c r="M16" s="1">
        <v>549.53300000000002</v>
      </c>
      <c r="N16" s="1">
        <v>489.57400000000001</v>
      </c>
      <c r="O16" s="1">
        <v>465.27600000000001</v>
      </c>
      <c r="P16" s="1">
        <v>410.52300000000002</v>
      </c>
      <c r="Q16" s="1">
        <v>359.56299999999999</v>
      </c>
      <c r="R16" s="1">
        <v>323.12599999999998</v>
      </c>
      <c r="S16" s="1">
        <v>439.09</v>
      </c>
      <c r="T16" s="1">
        <v>380.483</v>
      </c>
      <c r="U16" s="1">
        <v>322.70699999999999</v>
      </c>
      <c r="V16" s="1">
        <v>295.029</v>
      </c>
      <c r="W16" s="1">
        <v>261.05900000000003</v>
      </c>
      <c r="X16" s="1">
        <v>230.77199999999999</v>
      </c>
      <c r="Y16" s="1">
        <v>243.72200000000001</v>
      </c>
      <c r="Z16" s="6">
        <v>8648.1990000000005</v>
      </c>
    </row>
    <row r="17" spans="1:26" ht="14.4" x14ac:dyDescent="0.3">
      <c r="A17" s="3">
        <v>45306</v>
      </c>
      <c r="B17" s="1">
        <v>239.32900000000001</v>
      </c>
      <c r="C17" s="1">
        <v>229.047</v>
      </c>
      <c r="D17" s="1">
        <v>224.339</v>
      </c>
      <c r="E17" s="1">
        <v>218.654</v>
      </c>
      <c r="F17" s="1">
        <v>240.477</v>
      </c>
      <c r="G17" s="1">
        <v>252.816</v>
      </c>
      <c r="H17" s="1">
        <v>202.505</v>
      </c>
      <c r="I17" s="1">
        <v>259.65199999999999</v>
      </c>
      <c r="J17" s="1">
        <v>541.61</v>
      </c>
      <c r="K17" s="1">
        <v>682.6</v>
      </c>
      <c r="L17" s="1">
        <v>716.67700000000002</v>
      </c>
      <c r="M17" s="1">
        <v>681.35</v>
      </c>
      <c r="N17" s="1">
        <v>673.20899999999995</v>
      </c>
      <c r="O17" s="1">
        <v>616.97900000000004</v>
      </c>
      <c r="P17" s="1">
        <v>488.50900000000001</v>
      </c>
      <c r="Q17" s="1">
        <v>323.76799999999997</v>
      </c>
      <c r="R17" s="1">
        <v>247.49299999999999</v>
      </c>
      <c r="S17" s="1">
        <v>379.47199999999998</v>
      </c>
      <c r="T17" s="1">
        <v>354.93200000000002</v>
      </c>
      <c r="U17" s="1">
        <v>326.209</v>
      </c>
      <c r="V17" s="1">
        <v>300.20299999999997</v>
      </c>
      <c r="W17" s="1">
        <v>264.529</v>
      </c>
      <c r="X17" s="1">
        <v>247.32</v>
      </c>
      <c r="Y17" s="1">
        <v>242.161</v>
      </c>
      <c r="Z17" s="6">
        <v>8953.84</v>
      </c>
    </row>
    <row r="18" spans="1:26" ht="14.4" x14ac:dyDescent="0.3">
      <c r="A18" s="3">
        <v>45307</v>
      </c>
      <c r="B18" s="1">
        <v>206.52099999999999</v>
      </c>
      <c r="C18" s="1">
        <v>195.142</v>
      </c>
      <c r="D18" s="1">
        <v>196.01499999999999</v>
      </c>
      <c r="E18" s="1">
        <v>196.422</v>
      </c>
      <c r="F18" s="1">
        <v>208.67099999999999</v>
      </c>
      <c r="G18" s="1">
        <v>218.67099999999999</v>
      </c>
      <c r="H18" s="1">
        <v>190.464</v>
      </c>
      <c r="I18" s="1">
        <v>213.99100000000001</v>
      </c>
      <c r="J18" s="1">
        <v>494.77100000000002</v>
      </c>
      <c r="K18" s="1">
        <v>631.57500000000005</v>
      </c>
      <c r="L18" s="1">
        <v>687.42700000000002</v>
      </c>
      <c r="M18" s="1">
        <v>696.572</v>
      </c>
      <c r="N18" s="1">
        <v>674.74099999999999</v>
      </c>
      <c r="O18" s="1">
        <v>608.41499999999996</v>
      </c>
      <c r="P18" s="1">
        <v>489.02800000000002</v>
      </c>
      <c r="Q18" s="1">
        <v>333.37400000000002</v>
      </c>
      <c r="R18" s="1">
        <v>232.47300000000001</v>
      </c>
      <c r="S18" s="1">
        <v>361.43200000000002</v>
      </c>
      <c r="T18" s="1">
        <v>339.27100000000002</v>
      </c>
      <c r="U18" s="1">
        <v>288.46100000000001</v>
      </c>
      <c r="V18" s="1">
        <v>254.03100000000001</v>
      </c>
      <c r="W18" s="1">
        <v>232.22900000000001</v>
      </c>
      <c r="X18" s="1">
        <v>192.97300000000001</v>
      </c>
      <c r="Y18" s="1">
        <v>189.40799999999999</v>
      </c>
      <c r="Z18" s="6">
        <v>8332.0779999999995</v>
      </c>
    </row>
    <row r="19" spans="1:26" ht="14.4" x14ac:dyDescent="0.3">
      <c r="A19" s="3">
        <v>45308</v>
      </c>
      <c r="B19" s="1">
        <v>208.53700000000001</v>
      </c>
      <c r="C19" s="1">
        <v>208.24299999999999</v>
      </c>
      <c r="D19" s="1">
        <v>206.369</v>
      </c>
      <c r="E19" s="1">
        <v>207.05799999999999</v>
      </c>
      <c r="F19" s="1">
        <v>206.43299999999999</v>
      </c>
      <c r="G19" s="1">
        <v>215.483</v>
      </c>
      <c r="H19" s="1">
        <v>171.876</v>
      </c>
      <c r="I19" s="1">
        <v>221.78200000000001</v>
      </c>
      <c r="J19" s="1">
        <v>509.00099999999998</v>
      </c>
      <c r="K19" s="1">
        <v>535.06100000000004</v>
      </c>
      <c r="L19" s="1">
        <v>564.43700000000001</v>
      </c>
      <c r="M19" s="1">
        <v>654.952</v>
      </c>
      <c r="N19" s="1">
        <v>593.90300000000002</v>
      </c>
      <c r="O19" s="1">
        <v>404.82100000000003</v>
      </c>
      <c r="P19" s="1">
        <v>340.17700000000002</v>
      </c>
      <c r="Q19" s="1">
        <v>287.55200000000002</v>
      </c>
      <c r="R19" s="1">
        <v>256.21600000000001</v>
      </c>
      <c r="S19" s="1">
        <v>373.50099999999998</v>
      </c>
      <c r="T19" s="1">
        <v>345.21199999999999</v>
      </c>
      <c r="U19" s="1">
        <v>300.85899999999998</v>
      </c>
      <c r="V19" s="1">
        <v>275.60899999999998</v>
      </c>
      <c r="W19" s="1">
        <v>269.43700000000001</v>
      </c>
      <c r="X19" s="1">
        <v>248.89099999999999</v>
      </c>
      <c r="Y19" s="1">
        <v>243.08600000000001</v>
      </c>
      <c r="Z19" s="6">
        <v>7848.4960000000001</v>
      </c>
    </row>
    <row r="20" spans="1:26" ht="14.4" x14ac:dyDescent="0.3">
      <c r="A20" s="3">
        <v>45309</v>
      </c>
      <c r="B20" s="1">
        <v>233.226</v>
      </c>
      <c r="C20" s="1">
        <v>227.92400000000001</v>
      </c>
      <c r="D20" s="1">
        <v>225.74700000000001</v>
      </c>
      <c r="E20" s="1">
        <v>225.322</v>
      </c>
      <c r="F20" s="1">
        <v>235.589</v>
      </c>
      <c r="G20" s="1">
        <v>244.95</v>
      </c>
      <c r="H20" s="1">
        <v>195.66200000000001</v>
      </c>
      <c r="I20" s="1">
        <v>232.42500000000001</v>
      </c>
      <c r="J20" s="1">
        <v>481.072</v>
      </c>
      <c r="K20" s="1">
        <v>592.59900000000005</v>
      </c>
      <c r="L20" s="1">
        <v>660.30200000000002</v>
      </c>
      <c r="M20" s="1">
        <v>672.62300000000005</v>
      </c>
      <c r="N20" s="1">
        <v>653.245</v>
      </c>
      <c r="O20" s="1">
        <v>575.77800000000002</v>
      </c>
      <c r="P20" s="1">
        <v>455.35599999999999</v>
      </c>
      <c r="Q20" s="1">
        <v>290.87799999999999</v>
      </c>
      <c r="R20" s="1">
        <v>235.24299999999999</v>
      </c>
      <c r="S20" s="1">
        <v>360.24700000000001</v>
      </c>
      <c r="T20" s="1">
        <v>337.13099999999997</v>
      </c>
      <c r="U20" s="1">
        <v>314.49299999999999</v>
      </c>
      <c r="V20" s="1">
        <v>283.77199999999999</v>
      </c>
      <c r="W20" s="1">
        <v>259.66199999999998</v>
      </c>
      <c r="X20" s="1">
        <v>246.583</v>
      </c>
      <c r="Y20" s="1">
        <v>234.36799999999999</v>
      </c>
      <c r="Z20" s="6">
        <v>8474.1970000000019</v>
      </c>
    </row>
    <row r="21" spans="1:26" ht="14.4" x14ac:dyDescent="0.3">
      <c r="A21" s="3">
        <v>45310</v>
      </c>
      <c r="B21" s="1">
        <v>229.01400000000001</v>
      </c>
      <c r="C21" s="1">
        <v>227.035</v>
      </c>
      <c r="D21" s="1">
        <v>228.608</v>
      </c>
      <c r="E21" s="1">
        <v>225.24700000000001</v>
      </c>
      <c r="F21" s="1">
        <v>230.74</v>
      </c>
      <c r="G21" s="1">
        <v>235.53299999999999</v>
      </c>
      <c r="H21" s="1">
        <v>180.31800000000001</v>
      </c>
      <c r="I21" s="1">
        <v>177.29</v>
      </c>
      <c r="J21" s="1">
        <v>414.37700000000001</v>
      </c>
      <c r="K21" s="1">
        <v>548.14099999999996</v>
      </c>
      <c r="L21" s="1">
        <v>585.05700000000002</v>
      </c>
      <c r="M21" s="1">
        <v>581.41399999999999</v>
      </c>
      <c r="N21" s="1">
        <v>561.05600000000004</v>
      </c>
      <c r="O21" s="1">
        <v>499.036</v>
      </c>
      <c r="P21" s="1">
        <v>388.03800000000001</v>
      </c>
      <c r="Q21" s="1">
        <v>215</v>
      </c>
      <c r="R21" s="1">
        <v>129.251</v>
      </c>
      <c r="S21" s="1">
        <v>243.47300000000001</v>
      </c>
      <c r="T21" s="1">
        <v>244.41399999999999</v>
      </c>
      <c r="U21" s="1">
        <v>237.77099999999999</v>
      </c>
      <c r="V21" s="1">
        <v>234.267</v>
      </c>
      <c r="W21" s="1">
        <v>234.74299999999999</v>
      </c>
      <c r="X21" s="1">
        <v>228.221</v>
      </c>
      <c r="Y21" s="1">
        <v>229.26400000000001</v>
      </c>
      <c r="Z21" s="6">
        <v>7307.308</v>
      </c>
    </row>
    <row r="22" spans="1:26" ht="14.4" x14ac:dyDescent="0.3">
      <c r="A22" s="3">
        <v>45311</v>
      </c>
      <c r="B22" s="1">
        <v>223.82599999999999</v>
      </c>
      <c r="C22" s="1">
        <v>223.613</v>
      </c>
      <c r="D22" s="1">
        <v>225.036</v>
      </c>
      <c r="E22" s="1">
        <v>217.85400000000001</v>
      </c>
      <c r="F22" s="1">
        <v>214.01</v>
      </c>
      <c r="G22" s="1">
        <v>213.173</v>
      </c>
      <c r="H22" s="1">
        <v>146.35</v>
      </c>
      <c r="I22" s="1">
        <v>125.051</v>
      </c>
      <c r="J22" s="1">
        <v>265.07</v>
      </c>
      <c r="K22" s="1">
        <v>424.31400000000002</v>
      </c>
      <c r="L22" s="1">
        <v>505.637</v>
      </c>
      <c r="M22" s="1">
        <v>535.46900000000005</v>
      </c>
      <c r="N22" s="1">
        <v>535.52499999999998</v>
      </c>
      <c r="O22" s="1">
        <v>480</v>
      </c>
      <c r="P22" s="1">
        <v>367.505</v>
      </c>
      <c r="Q22" s="1">
        <v>212.91200000000001</v>
      </c>
      <c r="R22" s="1">
        <v>116.53700000000001</v>
      </c>
      <c r="S22" s="1">
        <v>248.56100000000001</v>
      </c>
      <c r="T22" s="1">
        <v>272.62900000000002</v>
      </c>
      <c r="U22" s="1">
        <v>279.95800000000003</v>
      </c>
      <c r="V22" s="1">
        <v>261.99</v>
      </c>
      <c r="W22" s="1">
        <v>246.62299999999999</v>
      </c>
      <c r="X22" s="1">
        <v>224.14599999999999</v>
      </c>
      <c r="Y22" s="1">
        <v>226.93600000000001</v>
      </c>
      <c r="Z22" s="6">
        <v>6792.7249999999985</v>
      </c>
    </row>
    <row r="23" spans="1:26" ht="14.4" x14ac:dyDescent="0.3">
      <c r="A23" s="3">
        <v>45312</v>
      </c>
      <c r="B23" s="1">
        <v>225.22</v>
      </c>
      <c r="C23" s="1">
        <v>225.92500000000001</v>
      </c>
      <c r="D23" s="1">
        <v>214.375</v>
      </c>
      <c r="E23" s="1">
        <v>218.02199999999999</v>
      </c>
      <c r="F23" s="1">
        <v>227.27500000000001</v>
      </c>
      <c r="G23" s="1">
        <v>226.61199999999999</v>
      </c>
      <c r="H23" s="1">
        <v>186.39500000000001</v>
      </c>
      <c r="I23" s="1">
        <v>216.51300000000001</v>
      </c>
      <c r="J23" s="1">
        <v>456.25599999999997</v>
      </c>
      <c r="K23" s="1">
        <v>537.36800000000005</v>
      </c>
      <c r="L23" s="1">
        <v>621.60400000000004</v>
      </c>
      <c r="M23" s="1">
        <v>507.95600000000002</v>
      </c>
      <c r="N23" s="1">
        <v>579.17700000000002</v>
      </c>
      <c r="O23" s="1">
        <v>586.34400000000005</v>
      </c>
      <c r="P23" s="1">
        <v>461.15300000000002</v>
      </c>
      <c r="Q23" s="1">
        <v>307.13400000000001</v>
      </c>
      <c r="R23" s="1">
        <v>237.96799999999999</v>
      </c>
      <c r="S23" s="1">
        <v>389.20499999999998</v>
      </c>
      <c r="T23" s="1">
        <v>357.596</v>
      </c>
      <c r="U23" s="1">
        <v>325.90800000000002</v>
      </c>
      <c r="V23" s="1">
        <v>302.46600000000001</v>
      </c>
      <c r="W23" s="1">
        <v>279.49400000000003</v>
      </c>
      <c r="X23" s="1">
        <v>247.44200000000001</v>
      </c>
      <c r="Y23" s="1">
        <v>251.80099999999999</v>
      </c>
      <c r="Z23" s="6">
        <v>8189.2090000000007</v>
      </c>
    </row>
    <row r="24" spans="1:26" ht="14.4" x14ac:dyDescent="0.3">
      <c r="A24" s="3">
        <v>45313</v>
      </c>
      <c r="B24" s="1">
        <v>235.12700000000001</v>
      </c>
      <c r="C24" s="1">
        <v>213.60599999999999</v>
      </c>
      <c r="D24" s="1">
        <v>207.84399999999999</v>
      </c>
      <c r="E24" s="1">
        <v>209.011</v>
      </c>
      <c r="F24" s="1">
        <v>219.292</v>
      </c>
      <c r="G24" s="1">
        <v>229.333</v>
      </c>
      <c r="H24" s="1">
        <v>179.69499999999999</v>
      </c>
      <c r="I24" s="1">
        <v>197.35400000000001</v>
      </c>
      <c r="J24" s="1">
        <v>411.01</v>
      </c>
      <c r="K24" s="1">
        <v>555.75099999999998</v>
      </c>
      <c r="L24" s="1">
        <v>620.91999999999996</v>
      </c>
      <c r="M24" s="1">
        <v>629.11</v>
      </c>
      <c r="N24" s="1">
        <v>611.43799999999999</v>
      </c>
      <c r="O24" s="1">
        <v>551.57299999999998</v>
      </c>
      <c r="P24" s="1">
        <v>419.33100000000002</v>
      </c>
      <c r="Q24" s="1">
        <v>266.30399999999997</v>
      </c>
      <c r="R24" s="1">
        <v>204.99600000000001</v>
      </c>
      <c r="S24" s="1">
        <v>349.38900000000001</v>
      </c>
      <c r="T24" s="1">
        <v>323.84500000000003</v>
      </c>
      <c r="U24" s="1">
        <v>306.37</v>
      </c>
      <c r="V24" s="1">
        <v>286.334</v>
      </c>
      <c r="W24" s="1">
        <v>259.18</v>
      </c>
      <c r="X24" s="1">
        <v>237.887</v>
      </c>
      <c r="Y24" s="1">
        <v>233.928</v>
      </c>
      <c r="Z24" s="6">
        <v>7958.6280000000006</v>
      </c>
    </row>
    <row r="25" spans="1:26" ht="14.4" x14ac:dyDescent="0.3">
      <c r="A25" s="3">
        <v>45314</v>
      </c>
      <c r="B25" s="1">
        <v>219.958</v>
      </c>
      <c r="C25" s="1">
        <v>215.227</v>
      </c>
      <c r="D25" s="1">
        <v>219.40199999999999</v>
      </c>
      <c r="E25" s="1">
        <v>213.53700000000001</v>
      </c>
      <c r="F25" s="1">
        <v>221.75800000000001</v>
      </c>
      <c r="G25" s="1">
        <v>232.44200000000001</v>
      </c>
      <c r="H25" s="1">
        <v>186.44499999999999</v>
      </c>
      <c r="I25" s="1">
        <v>212.23599999999999</v>
      </c>
      <c r="J25" s="1">
        <v>456.48599999999999</v>
      </c>
      <c r="K25" s="1">
        <v>574.745</v>
      </c>
      <c r="L25" s="1">
        <v>602.71</v>
      </c>
      <c r="M25" s="1">
        <v>567.21699999999998</v>
      </c>
      <c r="N25" s="1">
        <v>523.279</v>
      </c>
      <c r="O25" s="1">
        <v>450.52499999999998</v>
      </c>
      <c r="P25" s="1">
        <v>470.202</v>
      </c>
      <c r="Q25" s="1">
        <v>334.48099999999999</v>
      </c>
      <c r="R25" s="1">
        <v>299.70999999999998</v>
      </c>
      <c r="S25" s="1">
        <v>442.505</v>
      </c>
      <c r="T25" s="1">
        <v>423.517</v>
      </c>
      <c r="U25" s="1">
        <v>372.553</v>
      </c>
      <c r="V25" s="1">
        <v>331.673</v>
      </c>
      <c r="W25" s="1">
        <v>289.51499999999999</v>
      </c>
      <c r="X25" s="1">
        <v>253.81100000000001</v>
      </c>
      <c r="Y25" s="1">
        <v>244.535</v>
      </c>
      <c r="Z25" s="6">
        <v>8358.4689999999991</v>
      </c>
    </row>
    <row r="26" spans="1:26" ht="14.4" x14ac:dyDescent="0.3">
      <c r="A26" s="3">
        <v>45315</v>
      </c>
      <c r="B26" s="1">
        <v>249.16200000000001</v>
      </c>
      <c r="C26" s="1">
        <v>235.267</v>
      </c>
      <c r="D26" s="1">
        <v>224.76300000000001</v>
      </c>
      <c r="E26" s="1">
        <v>225.31</v>
      </c>
      <c r="F26" s="1">
        <v>225.904</v>
      </c>
      <c r="G26" s="1">
        <v>230.84100000000001</v>
      </c>
      <c r="H26" s="1">
        <v>178.131</v>
      </c>
      <c r="I26" s="1">
        <v>242.672</v>
      </c>
      <c r="J26" s="1">
        <v>519</v>
      </c>
      <c r="K26" s="1">
        <v>654.87300000000005</v>
      </c>
      <c r="L26" s="1">
        <v>667.23400000000004</v>
      </c>
      <c r="M26" s="1">
        <v>712.38099999999997</v>
      </c>
      <c r="N26" s="1">
        <v>644.31200000000001</v>
      </c>
      <c r="O26" s="1">
        <v>645.25400000000002</v>
      </c>
      <c r="P26" s="1">
        <v>534.96100000000001</v>
      </c>
      <c r="Q26" s="1">
        <v>354.30799999999999</v>
      </c>
      <c r="R26" s="1">
        <v>241.90799999999999</v>
      </c>
      <c r="S26" s="1">
        <v>375.10599999999999</v>
      </c>
      <c r="T26" s="1">
        <v>393.041</v>
      </c>
      <c r="U26" s="1">
        <v>358.59100000000001</v>
      </c>
      <c r="V26" s="1">
        <v>289.44400000000002</v>
      </c>
      <c r="W26" s="1">
        <v>265.98700000000002</v>
      </c>
      <c r="X26" s="1">
        <v>258.51499999999999</v>
      </c>
      <c r="Y26" s="1">
        <v>252.56</v>
      </c>
      <c r="Z26" s="6">
        <v>8979.5249999999996</v>
      </c>
    </row>
    <row r="27" spans="1:26" ht="14.4" x14ac:dyDescent="0.3">
      <c r="A27" s="3">
        <v>45316</v>
      </c>
      <c r="B27" s="1">
        <v>239.56899999999999</v>
      </c>
      <c r="C27" s="1">
        <v>225.96</v>
      </c>
      <c r="D27" s="1">
        <v>225.59899999999999</v>
      </c>
      <c r="E27" s="1">
        <v>224.58699999999999</v>
      </c>
      <c r="F27" s="1">
        <v>235.19</v>
      </c>
      <c r="G27" s="1">
        <v>249.536</v>
      </c>
      <c r="H27" s="1">
        <v>198.54</v>
      </c>
      <c r="I27" s="1">
        <v>235.05199999999999</v>
      </c>
      <c r="J27" s="1">
        <v>495.35599999999999</v>
      </c>
      <c r="K27" s="1">
        <v>635.95500000000004</v>
      </c>
      <c r="L27" s="1">
        <v>692.52</v>
      </c>
      <c r="M27" s="1">
        <v>675.73400000000004</v>
      </c>
      <c r="N27" s="1">
        <v>589.27700000000004</v>
      </c>
      <c r="O27" s="1">
        <v>471.59399999999999</v>
      </c>
      <c r="P27" s="1">
        <v>336.57799999999997</v>
      </c>
      <c r="Q27" s="1">
        <v>270.26499999999999</v>
      </c>
      <c r="R27" s="1">
        <v>224.565</v>
      </c>
      <c r="S27" s="1">
        <v>362.83800000000002</v>
      </c>
      <c r="T27" s="1">
        <v>376.21800000000002</v>
      </c>
      <c r="U27" s="1">
        <v>334.84500000000003</v>
      </c>
      <c r="V27" s="1">
        <v>296.89800000000002</v>
      </c>
      <c r="W27" s="1">
        <v>283.73899999999998</v>
      </c>
      <c r="X27" s="1">
        <v>252.86799999999999</v>
      </c>
      <c r="Y27" s="1">
        <v>253.154</v>
      </c>
      <c r="Z27" s="6">
        <v>8386.4369999999999</v>
      </c>
    </row>
    <row r="28" spans="1:26" ht="14.4" x14ac:dyDescent="0.3">
      <c r="A28" s="3">
        <v>45317</v>
      </c>
      <c r="B28" s="1">
        <v>237.27</v>
      </c>
      <c r="C28" s="1">
        <v>228.553</v>
      </c>
      <c r="D28" s="1">
        <v>228.91900000000001</v>
      </c>
      <c r="E28" s="1">
        <v>232.26300000000001</v>
      </c>
      <c r="F28" s="1">
        <v>234.36099999999999</v>
      </c>
      <c r="G28" s="1">
        <v>241.43199999999999</v>
      </c>
      <c r="H28" s="1">
        <v>174.495</v>
      </c>
      <c r="I28" s="1">
        <v>184.904</v>
      </c>
      <c r="J28" s="1">
        <v>449.99700000000001</v>
      </c>
      <c r="K28" s="1">
        <v>571.73900000000003</v>
      </c>
      <c r="L28" s="1">
        <v>536.63499999999999</v>
      </c>
      <c r="M28" s="1">
        <v>521.32000000000005</v>
      </c>
      <c r="N28" s="1">
        <v>394.37700000000001</v>
      </c>
      <c r="O28" s="1">
        <v>410.512</v>
      </c>
      <c r="P28" s="1">
        <v>267.98500000000001</v>
      </c>
      <c r="Q28" s="1">
        <v>207.94300000000001</v>
      </c>
      <c r="R28" s="1">
        <v>133.374</v>
      </c>
      <c r="S28" s="1">
        <v>259.10500000000002</v>
      </c>
      <c r="T28" s="1">
        <v>259.20699999999999</v>
      </c>
      <c r="U28" s="1">
        <v>250.143</v>
      </c>
      <c r="V28" s="1">
        <v>247.39699999999999</v>
      </c>
      <c r="W28" s="1">
        <v>246.67500000000001</v>
      </c>
      <c r="X28" s="1">
        <v>235.38300000000001</v>
      </c>
      <c r="Y28" s="1">
        <v>238.893</v>
      </c>
      <c r="Z28" s="6">
        <v>6992.8819999999996</v>
      </c>
    </row>
    <row r="29" spans="1:26" ht="14.4" x14ac:dyDescent="0.3">
      <c r="A29" s="3">
        <v>45318</v>
      </c>
      <c r="B29" s="1">
        <v>234.809</v>
      </c>
      <c r="C29" s="1">
        <v>235.18899999999999</v>
      </c>
      <c r="D29" s="1">
        <v>226.845</v>
      </c>
      <c r="E29" s="1">
        <v>224.148</v>
      </c>
      <c r="F29" s="1">
        <v>225.06899999999999</v>
      </c>
      <c r="G29" s="1">
        <v>226.90299999999999</v>
      </c>
      <c r="H29" s="1">
        <v>154.03700000000001</v>
      </c>
      <c r="I29" s="1">
        <v>124.636</v>
      </c>
      <c r="J29" s="1">
        <v>319.69900000000001</v>
      </c>
      <c r="K29" s="1">
        <v>195.178</v>
      </c>
      <c r="L29" s="1">
        <v>269.35300000000001</v>
      </c>
      <c r="M29" s="1">
        <v>205.5</v>
      </c>
      <c r="N29" s="1">
        <v>360.87400000000002</v>
      </c>
      <c r="O29" s="1">
        <v>235.523</v>
      </c>
      <c r="P29" s="1">
        <v>166.297</v>
      </c>
      <c r="Q29" s="1">
        <v>183.768</v>
      </c>
      <c r="R29" s="1">
        <v>127.101</v>
      </c>
      <c r="S29" s="1">
        <v>274.94299999999998</v>
      </c>
      <c r="T29" s="1">
        <v>290.81599999999997</v>
      </c>
      <c r="U29" s="1">
        <v>281.291</v>
      </c>
      <c r="V29" s="1">
        <v>254.541</v>
      </c>
      <c r="W29" s="1">
        <v>249.53100000000001</v>
      </c>
      <c r="X29" s="1">
        <v>237.96</v>
      </c>
      <c r="Y29" s="1">
        <v>240.97399999999999</v>
      </c>
      <c r="Z29" s="6">
        <v>5544.9850000000006</v>
      </c>
    </row>
    <row r="30" spans="1:26" ht="14.4" x14ac:dyDescent="0.3">
      <c r="A30" s="3">
        <v>45319</v>
      </c>
      <c r="B30" s="1">
        <v>230.02799999999999</v>
      </c>
      <c r="C30" s="1">
        <v>228.92500000000001</v>
      </c>
      <c r="D30" s="1">
        <v>225.648</v>
      </c>
      <c r="E30" s="1">
        <v>230.02600000000001</v>
      </c>
      <c r="F30" s="1">
        <v>243.28299999999999</v>
      </c>
      <c r="G30" s="1">
        <v>247.86500000000001</v>
      </c>
      <c r="H30" s="1">
        <v>200.38300000000001</v>
      </c>
      <c r="I30" s="1">
        <v>284.39299999999997</v>
      </c>
      <c r="J30" s="1">
        <v>652.05999999999995</v>
      </c>
      <c r="K30" s="1">
        <v>715.23800000000006</v>
      </c>
      <c r="L30" s="1">
        <v>735.22299999999996</v>
      </c>
      <c r="M30" s="1">
        <v>783.904</v>
      </c>
      <c r="N30" s="1">
        <v>636.73099999999999</v>
      </c>
      <c r="O30" s="1">
        <v>610.73500000000001</v>
      </c>
      <c r="P30" s="1">
        <v>616.54600000000005</v>
      </c>
      <c r="Q30" s="1">
        <v>407.19799999999998</v>
      </c>
      <c r="R30" s="1">
        <v>319.49700000000001</v>
      </c>
      <c r="S30" s="1">
        <v>417.99599999999998</v>
      </c>
      <c r="T30" s="1">
        <v>386.45800000000003</v>
      </c>
      <c r="U30" s="1">
        <v>376.11799999999999</v>
      </c>
      <c r="V30" s="1">
        <v>324.85199999999998</v>
      </c>
      <c r="W30" s="1">
        <v>285.34699999999998</v>
      </c>
      <c r="X30" s="1">
        <v>280.827</v>
      </c>
      <c r="Y30" s="1">
        <v>260.73700000000002</v>
      </c>
      <c r="Z30" s="6">
        <v>9700.018</v>
      </c>
    </row>
    <row r="31" spans="1:26" ht="14.4" x14ac:dyDescent="0.3">
      <c r="A31" s="3">
        <v>45320</v>
      </c>
      <c r="B31" s="1">
        <v>242.53200000000001</v>
      </c>
      <c r="C31" s="1">
        <v>231.77099999999999</v>
      </c>
      <c r="D31" s="1">
        <v>222.80799999999999</v>
      </c>
      <c r="E31" s="1">
        <v>221.136</v>
      </c>
      <c r="F31" s="1">
        <v>229.93299999999999</v>
      </c>
      <c r="G31" s="1">
        <v>244.99199999999999</v>
      </c>
      <c r="H31" s="1">
        <v>189.607</v>
      </c>
      <c r="I31" s="1">
        <v>248.09899999999999</v>
      </c>
      <c r="J31" s="1">
        <v>655.28200000000004</v>
      </c>
      <c r="K31" s="1">
        <v>713.01900000000001</v>
      </c>
      <c r="L31" s="1">
        <v>733.25400000000002</v>
      </c>
      <c r="M31" s="1">
        <v>672.10699999999997</v>
      </c>
      <c r="N31" s="1">
        <v>659.48</v>
      </c>
      <c r="O31" s="1">
        <v>628.03499999999997</v>
      </c>
      <c r="P31" s="1">
        <v>571.375</v>
      </c>
      <c r="Q31" s="1">
        <v>409.59300000000002</v>
      </c>
      <c r="R31" s="1">
        <v>313.79399999999998</v>
      </c>
      <c r="S31" s="1">
        <v>425.41800000000001</v>
      </c>
      <c r="T31" s="1">
        <v>407.79700000000003</v>
      </c>
      <c r="U31" s="1">
        <v>347.16699999999997</v>
      </c>
      <c r="V31" s="1">
        <v>288.56900000000002</v>
      </c>
      <c r="W31" s="1">
        <v>259.87299999999999</v>
      </c>
      <c r="X31" s="1">
        <v>249.9</v>
      </c>
      <c r="Y31" s="1">
        <v>242.66499999999999</v>
      </c>
      <c r="Z31" s="6">
        <v>9408.2059999999983</v>
      </c>
    </row>
    <row r="32" spans="1:26" ht="14.4" x14ac:dyDescent="0.3">
      <c r="A32" s="3">
        <v>45321</v>
      </c>
      <c r="B32" s="1">
        <v>225.52699999999999</v>
      </c>
      <c r="C32" s="1">
        <v>217.488</v>
      </c>
      <c r="D32" s="1">
        <v>215.87899999999999</v>
      </c>
      <c r="E32" s="1">
        <v>219.91</v>
      </c>
      <c r="F32" s="1">
        <v>232.16200000000001</v>
      </c>
      <c r="G32" s="1">
        <v>242.20699999999999</v>
      </c>
      <c r="H32" s="1">
        <v>206.27699999999999</v>
      </c>
      <c r="I32" s="1">
        <v>290.02199999999999</v>
      </c>
      <c r="J32" s="1">
        <v>676.93399999999997</v>
      </c>
      <c r="K32" s="1">
        <v>825.62099999999998</v>
      </c>
      <c r="L32" s="1">
        <v>802.91399999999999</v>
      </c>
      <c r="M32" s="1">
        <v>771.08</v>
      </c>
      <c r="N32" s="1">
        <v>689.90800000000002</v>
      </c>
      <c r="O32" s="1">
        <v>611.71799999999996</v>
      </c>
      <c r="P32" s="1">
        <v>539.41200000000003</v>
      </c>
      <c r="Q32" s="1">
        <v>479.61099999999999</v>
      </c>
      <c r="R32" s="1">
        <v>368.12400000000002</v>
      </c>
      <c r="S32" s="1">
        <v>446.06200000000001</v>
      </c>
      <c r="T32" s="1">
        <v>410.93900000000002</v>
      </c>
      <c r="U32" s="1">
        <v>355.46699999999998</v>
      </c>
      <c r="V32" s="1">
        <v>322.03100000000001</v>
      </c>
      <c r="W32" s="1">
        <v>288.92500000000001</v>
      </c>
      <c r="X32" s="1">
        <v>249.30099999999999</v>
      </c>
      <c r="Y32" s="1">
        <v>244.94200000000001</v>
      </c>
      <c r="Z32" s="6">
        <v>9932.4609999999993</v>
      </c>
    </row>
    <row r="33" spans="1:26" ht="14.4" x14ac:dyDescent="0.3">
      <c r="A33" s="3">
        <v>45322</v>
      </c>
      <c r="B33" s="1">
        <v>231.42</v>
      </c>
      <c r="C33" s="1">
        <v>222.89</v>
      </c>
      <c r="D33" s="1">
        <v>220.608</v>
      </c>
      <c r="E33" s="1">
        <v>223.077</v>
      </c>
      <c r="F33" s="1">
        <v>224.91900000000001</v>
      </c>
      <c r="G33" s="1">
        <v>232.863</v>
      </c>
      <c r="H33" s="1">
        <v>183.28100000000001</v>
      </c>
      <c r="I33" s="1">
        <v>294.59300000000002</v>
      </c>
      <c r="J33" s="1">
        <v>663.40700000000004</v>
      </c>
      <c r="K33" s="1">
        <v>761.22900000000004</v>
      </c>
      <c r="L33" s="1">
        <v>794.74900000000002</v>
      </c>
      <c r="M33" s="1">
        <v>765.88900000000001</v>
      </c>
      <c r="N33" s="1">
        <v>668.73099999999999</v>
      </c>
      <c r="O33" s="1">
        <v>677.84100000000001</v>
      </c>
      <c r="P33" s="1">
        <v>593.80499999999995</v>
      </c>
      <c r="Q33" s="1">
        <v>406.79599999999999</v>
      </c>
      <c r="R33" s="1">
        <v>259.291</v>
      </c>
      <c r="S33" s="1">
        <v>361.197</v>
      </c>
      <c r="T33" s="1">
        <v>357.53500000000003</v>
      </c>
      <c r="U33" s="1">
        <v>354.31599999999997</v>
      </c>
      <c r="V33" s="1">
        <v>332.45100000000002</v>
      </c>
      <c r="W33" s="1">
        <v>301.17200000000003</v>
      </c>
      <c r="X33" s="1">
        <v>261.553</v>
      </c>
      <c r="Y33" s="1">
        <v>246.19200000000001</v>
      </c>
      <c r="Z33" s="6">
        <v>9639.8050000000039</v>
      </c>
    </row>
    <row r="34" spans="1:26" ht="14.4" x14ac:dyDescent="0.3">
      <c r="A34" s="3">
        <v>45323</v>
      </c>
      <c r="B34" s="1">
        <v>235.44900000000001</v>
      </c>
      <c r="C34" s="1">
        <v>222.2</v>
      </c>
      <c r="D34" s="1">
        <v>222.05</v>
      </c>
      <c r="E34" s="1">
        <v>224.523</v>
      </c>
      <c r="F34" s="1">
        <v>246.96100000000001</v>
      </c>
      <c r="G34" s="1">
        <v>265.32</v>
      </c>
      <c r="H34" s="1">
        <v>218.04400000000001</v>
      </c>
      <c r="I34" s="1">
        <v>283.37599999999998</v>
      </c>
      <c r="J34" s="1">
        <v>648.57100000000003</v>
      </c>
      <c r="K34" s="1">
        <v>690.35</v>
      </c>
      <c r="L34" s="1">
        <v>723.25400000000002</v>
      </c>
      <c r="M34" s="1">
        <v>735.95100000000002</v>
      </c>
      <c r="N34" s="1">
        <v>672.30799999999999</v>
      </c>
      <c r="O34" s="1">
        <v>681.596</v>
      </c>
      <c r="P34" s="1">
        <v>614.74699999999996</v>
      </c>
      <c r="Q34" s="1">
        <v>420.517</v>
      </c>
      <c r="R34" s="1">
        <v>312.67899999999997</v>
      </c>
      <c r="S34" s="1">
        <v>388.47199999999998</v>
      </c>
      <c r="T34" s="1">
        <v>393.95800000000003</v>
      </c>
      <c r="U34" s="1">
        <v>364.90499999999997</v>
      </c>
      <c r="V34" s="1">
        <v>332.70600000000002</v>
      </c>
      <c r="W34" s="1">
        <v>278.42700000000002</v>
      </c>
      <c r="X34" s="1">
        <v>255.95599999999999</v>
      </c>
      <c r="Y34" s="1">
        <v>258.71699999999998</v>
      </c>
      <c r="Z34" s="6">
        <v>9691.0370000000003</v>
      </c>
    </row>
    <row r="35" spans="1:26" ht="14.4" x14ac:dyDescent="0.3">
      <c r="A35" s="3">
        <v>45324</v>
      </c>
      <c r="B35" s="1">
        <v>262.49799999999999</v>
      </c>
      <c r="C35" s="1">
        <v>244.68199999999999</v>
      </c>
      <c r="D35" s="1">
        <v>238.29300000000001</v>
      </c>
      <c r="E35" s="1">
        <v>251.39500000000001</v>
      </c>
      <c r="F35" s="1">
        <v>250.87</v>
      </c>
      <c r="G35" s="1">
        <v>258.70800000000003</v>
      </c>
      <c r="H35" s="1">
        <v>193.18</v>
      </c>
      <c r="I35" s="1">
        <v>270.05900000000003</v>
      </c>
      <c r="J35" s="1">
        <v>475.84500000000003</v>
      </c>
      <c r="K35" s="1">
        <v>496.59399999999999</v>
      </c>
      <c r="L35" s="1">
        <v>485.25200000000001</v>
      </c>
      <c r="M35" s="1">
        <v>512.46</v>
      </c>
      <c r="N35" s="1">
        <v>261.12700000000001</v>
      </c>
      <c r="O35" s="1">
        <v>260.95400000000001</v>
      </c>
      <c r="P35" s="1">
        <v>250.011</v>
      </c>
      <c r="Q35" s="1">
        <v>195.71700000000001</v>
      </c>
      <c r="R35" s="1">
        <v>159.25399999999999</v>
      </c>
      <c r="S35" s="1">
        <v>250.97</v>
      </c>
      <c r="T35" s="1">
        <v>266.45800000000003</v>
      </c>
      <c r="U35" s="1">
        <v>266.149</v>
      </c>
      <c r="V35" s="1">
        <v>261.58</v>
      </c>
      <c r="W35" s="1">
        <v>261.79899999999998</v>
      </c>
      <c r="X35" s="1">
        <v>254.03</v>
      </c>
      <c r="Y35" s="1">
        <v>255.00299999999999</v>
      </c>
      <c r="Z35" s="6">
        <v>6882.887999999999</v>
      </c>
    </row>
    <row r="36" spans="1:26" ht="14.4" x14ac:dyDescent="0.3">
      <c r="A36" s="3">
        <v>45325</v>
      </c>
      <c r="B36" s="1">
        <v>248.56899999999999</v>
      </c>
      <c r="C36" s="1">
        <v>249.001</v>
      </c>
      <c r="D36" s="1">
        <v>247.63200000000001</v>
      </c>
      <c r="E36" s="1">
        <v>239.929</v>
      </c>
      <c r="F36" s="1">
        <v>241.03200000000001</v>
      </c>
      <c r="G36" s="1">
        <v>244.976</v>
      </c>
      <c r="H36" s="1">
        <v>162.18799999999999</v>
      </c>
      <c r="I36" s="1">
        <v>136.797</v>
      </c>
      <c r="J36" s="1">
        <v>261.05099999999999</v>
      </c>
      <c r="K36" s="1">
        <v>503.79399999999998</v>
      </c>
      <c r="L36" s="1">
        <v>557.67999999999995</v>
      </c>
      <c r="M36" s="1">
        <v>547.12400000000002</v>
      </c>
      <c r="N36" s="1">
        <v>416.31400000000002</v>
      </c>
      <c r="O36" s="1">
        <v>528.428</v>
      </c>
      <c r="P36" s="1">
        <v>461.41500000000002</v>
      </c>
      <c r="Q36" s="1">
        <v>293.00299999999999</v>
      </c>
      <c r="R36" s="1">
        <v>141.97200000000001</v>
      </c>
      <c r="S36" s="1">
        <v>253.08799999999999</v>
      </c>
      <c r="T36" s="1">
        <v>313.346</v>
      </c>
      <c r="U36" s="1">
        <v>339.59399999999999</v>
      </c>
      <c r="V36" s="1">
        <v>286.24400000000003</v>
      </c>
      <c r="W36" s="1">
        <v>255.107</v>
      </c>
      <c r="X36" s="1">
        <v>224.24700000000001</v>
      </c>
      <c r="Y36" s="1">
        <v>232.304</v>
      </c>
      <c r="Z36" s="6">
        <v>7384.835</v>
      </c>
    </row>
    <row r="37" spans="1:26" ht="14.4" x14ac:dyDescent="0.3">
      <c r="A37" s="3">
        <v>45326</v>
      </c>
      <c r="B37" s="1">
        <v>234.79599999999999</v>
      </c>
      <c r="C37" s="1">
        <v>242.892</v>
      </c>
      <c r="D37" s="1">
        <v>231.8</v>
      </c>
      <c r="E37" s="1">
        <v>235.49700000000001</v>
      </c>
      <c r="F37" s="1">
        <v>246.72200000000001</v>
      </c>
      <c r="G37" s="1">
        <v>251.74600000000001</v>
      </c>
      <c r="H37" s="1">
        <v>205.04599999999999</v>
      </c>
      <c r="I37" s="1">
        <v>312.12099999999998</v>
      </c>
      <c r="J37" s="1">
        <v>672.40599999999995</v>
      </c>
      <c r="K37" s="1">
        <v>814.44399999999996</v>
      </c>
      <c r="L37" s="1">
        <v>828.28200000000004</v>
      </c>
      <c r="M37" s="1">
        <v>804.83399999999995</v>
      </c>
      <c r="N37" s="1">
        <v>763.91899999999998</v>
      </c>
      <c r="O37" s="1">
        <v>683.88800000000003</v>
      </c>
      <c r="P37" s="1">
        <v>604.12199999999996</v>
      </c>
      <c r="Q37" s="1">
        <v>470.017</v>
      </c>
      <c r="R37" s="1">
        <v>343.18</v>
      </c>
      <c r="S37" s="1">
        <v>485.72199999999998</v>
      </c>
      <c r="T37" s="1">
        <v>444.35300000000001</v>
      </c>
      <c r="U37" s="1">
        <v>373.87299999999999</v>
      </c>
      <c r="V37" s="1">
        <v>328.27800000000002</v>
      </c>
      <c r="W37" s="1">
        <v>299.95999999999998</v>
      </c>
      <c r="X37" s="1">
        <v>274.63299999999998</v>
      </c>
      <c r="Y37" s="1">
        <v>257.51100000000002</v>
      </c>
      <c r="Z37" s="6">
        <v>10410.041999999999</v>
      </c>
    </row>
    <row r="38" spans="1:26" ht="14.4" x14ac:dyDescent="0.3">
      <c r="A38" s="3">
        <v>45327</v>
      </c>
      <c r="B38" s="1">
        <v>249.36199999999999</v>
      </c>
      <c r="C38" s="1">
        <v>241.40799999999999</v>
      </c>
      <c r="D38" s="1">
        <v>241.27799999999999</v>
      </c>
      <c r="E38" s="1">
        <v>243.846</v>
      </c>
      <c r="F38" s="1">
        <v>255.429</v>
      </c>
      <c r="G38" s="1">
        <v>263.26499999999999</v>
      </c>
      <c r="H38" s="1">
        <v>205.02799999999999</v>
      </c>
      <c r="I38" s="1">
        <v>297.83499999999998</v>
      </c>
      <c r="J38" s="1">
        <v>731.70399999999995</v>
      </c>
      <c r="K38" s="1">
        <v>831.52099999999996</v>
      </c>
      <c r="L38" s="1">
        <v>797.80200000000002</v>
      </c>
      <c r="M38" s="1">
        <v>730.86900000000003</v>
      </c>
      <c r="N38" s="1">
        <v>702.73199999999997</v>
      </c>
      <c r="O38" s="1">
        <v>674.69500000000005</v>
      </c>
      <c r="P38" s="1">
        <v>558.00800000000004</v>
      </c>
      <c r="Q38" s="1">
        <v>454.459</v>
      </c>
      <c r="R38" s="1">
        <v>346.72300000000001</v>
      </c>
      <c r="S38" s="1">
        <v>448.53199999999998</v>
      </c>
      <c r="T38" s="1">
        <v>441.71</v>
      </c>
      <c r="U38" s="1">
        <v>376.69799999999998</v>
      </c>
      <c r="V38" s="1">
        <v>316.05</v>
      </c>
      <c r="W38" s="1">
        <v>271.27100000000002</v>
      </c>
      <c r="X38" s="1">
        <v>262.08499999999998</v>
      </c>
      <c r="Y38" s="1">
        <v>241.93700000000001</v>
      </c>
      <c r="Z38" s="6">
        <v>10184.246999999998</v>
      </c>
    </row>
    <row r="39" spans="1:26" ht="14.4" x14ac:dyDescent="0.3">
      <c r="A39" s="3">
        <v>45328</v>
      </c>
      <c r="B39" s="1">
        <v>229.90799999999999</v>
      </c>
      <c r="C39" s="1">
        <v>229.56399999999999</v>
      </c>
      <c r="D39" s="1">
        <v>229.715</v>
      </c>
      <c r="E39" s="1">
        <v>230.553</v>
      </c>
      <c r="F39" s="1">
        <v>249.649</v>
      </c>
      <c r="G39" s="1">
        <v>258.27600000000001</v>
      </c>
      <c r="H39" s="1">
        <v>195.208</v>
      </c>
      <c r="I39" s="1">
        <v>274.93599999999998</v>
      </c>
      <c r="J39" s="1">
        <v>655.02800000000002</v>
      </c>
      <c r="K39" s="1">
        <v>724.75300000000004</v>
      </c>
      <c r="L39" s="1">
        <v>724.73900000000003</v>
      </c>
      <c r="M39" s="1">
        <v>688.16700000000003</v>
      </c>
      <c r="N39" s="1">
        <v>636.06299999999999</v>
      </c>
      <c r="O39" s="1">
        <v>636.58500000000004</v>
      </c>
      <c r="P39" s="1">
        <v>627.22</v>
      </c>
      <c r="Q39" s="1">
        <v>386.32600000000002</v>
      </c>
      <c r="R39" s="1">
        <v>329.22300000000001</v>
      </c>
      <c r="S39" s="1">
        <v>445.85500000000002</v>
      </c>
      <c r="T39" s="1">
        <v>442.87099999999998</v>
      </c>
      <c r="U39" s="1">
        <v>371.8</v>
      </c>
      <c r="V39" s="1">
        <v>314.214</v>
      </c>
      <c r="W39" s="1">
        <v>275.98099999999999</v>
      </c>
      <c r="X39" s="1">
        <v>246.184</v>
      </c>
      <c r="Y39" s="1">
        <v>250.624</v>
      </c>
      <c r="Z39" s="6">
        <v>9653.4419999999991</v>
      </c>
    </row>
    <row r="40" spans="1:26" ht="14.4" x14ac:dyDescent="0.3">
      <c r="A40" s="3">
        <v>45329</v>
      </c>
      <c r="B40" s="1">
        <v>248.16499999999999</v>
      </c>
      <c r="C40" s="1">
        <v>238.12299999999999</v>
      </c>
      <c r="D40" s="1">
        <v>226.68</v>
      </c>
      <c r="E40" s="1">
        <v>229.505</v>
      </c>
      <c r="F40" s="1">
        <v>234.84</v>
      </c>
      <c r="G40" s="1">
        <v>240.54300000000001</v>
      </c>
      <c r="H40" s="1">
        <v>176.56100000000001</v>
      </c>
      <c r="I40" s="1">
        <v>259.70600000000002</v>
      </c>
      <c r="J40" s="1">
        <v>560.41300000000001</v>
      </c>
      <c r="K40" s="1">
        <v>679.37400000000002</v>
      </c>
      <c r="L40" s="1">
        <v>715.10599999999999</v>
      </c>
      <c r="M40" s="1">
        <v>697.55399999999997</v>
      </c>
      <c r="N40" s="1">
        <v>681.38499999999999</v>
      </c>
      <c r="O40" s="1">
        <v>648.447</v>
      </c>
      <c r="P40" s="1">
        <v>541.77700000000004</v>
      </c>
      <c r="Q40" s="1">
        <v>350.57499999999999</v>
      </c>
      <c r="R40" s="1">
        <v>215.53800000000001</v>
      </c>
      <c r="S40" s="1">
        <v>330.98399999999998</v>
      </c>
      <c r="T40" s="1">
        <v>354.69099999999997</v>
      </c>
      <c r="U40" s="1">
        <v>326.68299999999999</v>
      </c>
      <c r="V40" s="1">
        <v>301.46899999999999</v>
      </c>
      <c r="W40" s="1">
        <v>273.91800000000001</v>
      </c>
      <c r="X40" s="1">
        <v>250.72900000000001</v>
      </c>
      <c r="Y40" s="1">
        <v>249.99100000000001</v>
      </c>
      <c r="Z40" s="6">
        <v>9032.7569999999978</v>
      </c>
    </row>
    <row r="41" spans="1:26" ht="14.4" x14ac:dyDescent="0.3">
      <c r="A41" s="3">
        <v>45330</v>
      </c>
      <c r="B41" s="1">
        <v>245.351</v>
      </c>
      <c r="C41" s="1">
        <v>240.92099999999999</v>
      </c>
      <c r="D41" s="1">
        <v>228.59</v>
      </c>
      <c r="E41" s="1">
        <v>231.529</v>
      </c>
      <c r="F41" s="1">
        <v>245.124</v>
      </c>
      <c r="G41" s="1">
        <v>250.566</v>
      </c>
      <c r="H41" s="1">
        <v>180.315</v>
      </c>
      <c r="I41" s="1">
        <v>278.22899999999998</v>
      </c>
      <c r="J41" s="1">
        <v>538.346</v>
      </c>
      <c r="K41" s="1">
        <v>655.69399999999996</v>
      </c>
      <c r="L41" s="1">
        <v>682.327</v>
      </c>
      <c r="M41" s="1">
        <v>684.18399999999997</v>
      </c>
      <c r="N41" s="1">
        <v>657.84900000000005</v>
      </c>
      <c r="O41" s="1">
        <v>619.32299999999998</v>
      </c>
      <c r="P41" s="1">
        <v>510.70100000000002</v>
      </c>
      <c r="Q41" s="1">
        <v>331.851</v>
      </c>
      <c r="R41" s="1">
        <v>202.29499999999999</v>
      </c>
      <c r="S41" s="1">
        <v>346.84500000000003</v>
      </c>
      <c r="T41" s="1">
        <v>376.19200000000001</v>
      </c>
      <c r="U41" s="1">
        <v>336.839</v>
      </c>
      <c r="V41" s="1">
        <v>288.56900000000002</v>
      </c>
      <c r="W41" s="1">
        <v>260.92399999999998</v>
      </c>
      <c r="X41" s="1">
        <v>242.07300000000001</v>
      </c>
      <c r="Y41" s="1">
        <v>245.80500000000001</v>
      </c>
      <c r="Z41" s="6">
        <v>8880.4420000000027</v>
      </c>
    </row>
    <row r="42" spans="1:26" ht="14.4" x14ac:dyDescent="0.3">
      <c r="A42" s="3">
        <v>45331</v>
      </c>
      <c r="B42" s="1">
        <v>236.042</v>
      </c>
      <c r="C42" s="1">
        <v>226.72499999999999</v>
      </c>
      <c r="D42" s="1">
        <v>219.315</v>
      </c>
      <c r="E42" s="1">
        <v>232.923</v>
      </c>
      <c r="F42" s="1">
        <v>229.59700000000001</v>
      </c>
      <c r="G42" s="1">
        <v>240.85599999999999</v>
      </c>
      <c r="H42" s="1">
        <v>154.72200000000001</v>
      </c>
      <c r="I42" s="1">
        <v>215.43100000000001</v>
      </c>
      <c r="J42" s="1">
        <v>492.06299999999999</v>
      </c>
      <c r="K42" s="1">
        <v>591.31200000000001</v>
      </c>
      <c r="L42" s="1">
        <v>627.89</v>
      </c>
      <c r="M42" s="1">
        <v>617.78599999999994</v>
      </c>
      <c r="N42" s="1">
        <v>570.59</v>
      </c>
      <c r="O42" s="1">
        <v>528.04700000000003</v>
      </c>
      <c r="P42" s="1">
        <v>472.05599999999998</v>
      </c>
      <c r="Q42" s="1">
        <v>301.66000000000003</v>
      </c>
      <c r="R42" s="1">
        <v>142.197</v>
      </c>
      <c r="S42" s="1">
        <v>208.27199999999999</v>
      </c>
      <c r="T42" s="1">
        <v>251.41399999999999</v>
      </c>
      <c r="U42" s="1">
        <v>252.92599999999999</v>
      </c>
      <c r="V42" s="1">
        <v>251.50800000000001</v>
      </c>
      <c r="W42" s="1">
        <v>249.45699999999999</v>
      </c>
      <c r="X42" s="1">
        <v>240.92099999999999</v>
      </c>
      <c r="Y42" s="1">
        <v>242.084</v>
      </c>
      <c r="Z42" s="6">
        <v>7795.793999999999</v>
      </c>
    </row>
    <row r="43" spans="1:26" ht="14.4" x14ac:dyDescent="0.3">
      <c r="A43" s="3">
        <v>45332</v>
      </c>
      <c r="B43" s="1">
        <v>236.78399999999999</v>
      </c>
      <c r="C43" s="1">
        <v>237.357</v>
      </c>
      <c r="D43" s="1">
        <v>239.80099999999999</v>
      </c>
      <c r="E43" s="1">
        <v>236.6</v>
      </c>
      <c r="F43" s="1">
        <v>236.24</v>
      </c>
      <c r="G43" s="1">
        <v>229.672</v>
      </c>
      <c r="H43" s="1">
        <v>132.10400000000001</v>
      </c>
      <c r="I43" s="1">
        <v>169.066</v>
      </c>
      <c r="J43" s="1">
        <v>316.43900000000002</v>
      </c>
      <c r="K43" s="1">
        <v>462.505</v>
      </c>
      <c r="L43" s="1">
        <v>524.26400000000001</v>
      </c>
      <c r="M43" s="1">
        <v>547.971</v>
      </c>
      <c r="N43" s="1">
        <v>477.24299999999999</v>
      </c>
      <c r="O43" s="1">
        <v>302.77699999999999</v>
      </c>
      <c r="P43" s="1">
        <v>345.12</v>
      </c>
      <c r="Q43" s="1">
        <v>250.16300000000001</v>
      </c>
      <c r="R43" s="1">
        <v>114.42700000000001</v>
      </c>
      <c r="S43" s="1">
        <v>214.48</v>
      </c>
      <c r="T43" s="1">
        <v>282.58</v>
      </c>
      <c r="U43" s="1">
        <v>293.459</v>
      </c>
      <c r="V43" s="1">
        <v>255.21199999999999</v>
      </c>
      <c r="W43" s="1">
        <v>243.577</v>
      </c>
      <c r="X43" s="1">
        <v>232.4</v>
      </c>
      <c r="Y43" s="1">
        <v>226.16499999999999</v>
      </c>
      <c r="Z43" s="6">
        <v>6806.405999999999</v>
      </c>
    </row>
    <row r="44" spans="1:26" ht="14.4" x14ac:dyDescent="0.3">
      <c r="A44" s="3">
        <v>45333</v>
      </c>
      <c r="B44" s="1">
        <v>221.41900000000001</v>
      </c>
      <c r="C44" s="1">
        <v>223.96899999999999</v>
      </c>
      <c r="D44" s="1">
        <v>221.68299999999999</v>
      </c>
      <c r="E44" s="1">
        <v>227.17400000000001</v>
      </c>
      <c r="F44" s="1">
        <v>235.16200000000001</v>
      </c>
      <c r="G44" s="1">
        <v>242.47800000000001</v>
      </c>
      <c r="H44" s="1">
        <v>165.845</v>
      </c>
      <c r="I44" s="1">
        <v>289.56099999999998</v>
      </c>
      <c r="J44" s="1">
        <v>567.48400000000004</v>
      </c>
      <c r="K44" s="1">
        <v>694.01700000000005</v>
      </c>
      <c r="L44" s="1">
        <v>741.702</v>
      </c>
      <c r="M44" s="1">
        <v>733.50800000000004</v>
      </c>
      <c r="N44" s="1">
        <v>693.548</v>
      </c>
      <c r="O44" s="1">
        <v>657.73800000000006</v>
      </c>
      <c r="P44" s="1">
        <v>571.07399999999996</v>
      </c>
      <c r="Q44" s="1">
        <v>390.52</v>
      </c>
      <c r="R44" s="1">
        <v>255.041</v>
      </c>
      <c r="S44" s="1">
        <v>376.53399999999999</v>
      </c>
      <c r="T44" s="1">
        <v>395.97899999999998</v>
      </c>
      <c r="U44" s="1">
        <v>316.858</v>
      </c>
      <c r="V44" s="1">
        <v>282.75900000000001</v>
      </c>
      <c r="W44" s="1">
        <v>252.66399999999999</v>
      </c>
      <c r="X44" s="1">
        <v>247.54900000000001</v>
      </c>
      <c r="Y44" s="1">
        <v>239.53399999999999</v>
      </c>
      <c r="Z44" s="6">
        <v>9243.8000000000011</v>
      </c>
    </row>
    <row r="45" spans="1:26" ht="14.4" x14ac:dyDescent="0.3">
      <c r="A45" s="3">
        <v>45334</v>
      </c>
      <c r="B45" s="1">
        <v>225.86699999999999</v>
      </c>
      <c r="C45" s="1">
        <v>216.67599999999999</v>
      </c>
      <c r="D45" s="1">
        <v>215.83199999999999</v>
      </c>
      <c r="E45" s="1">
        <v>217.81899999999999</v>
      </c>
      <c r="F45" s="1">
        <v>239.35499999999999</v>
      </c>
      <c r="G45" s="1">
        <v>247.68299999999999</v>
      </c>
      <c r="H45" s="1">
        <v>170.78700000000001</v>
      </c>
      <c r="I45" s="1">
        <v>249.31899999999999</v>
      </c>
      <c r="J45" s="1">
        <v>492.68200000000002</v>
      </c>
      <c r="K45" s="1">
        <v>609.70299999999997</v>
      </c>
      <c r="L45" s="1">
        <v>559.947</v>
      </c>
      <c r="M45" s="1">
        <v>580.20399999999995</v>
      </c>
      <c r="N45" s="1">
        <v>457.52699999999999</v>
      </c>
      <c r="O45" s="1">
        <v>408.99599999999998</v>
      </c>
      <c r="P45" s="1">
        <v>340.43299999999999</v>
      </c>
      <c r="Q45" s="1">
        <v>243.999</v>
      </c>
      <c r="R45" s="1">
        <v>209.732</v>
      </c>
      <c r="S45" s="1">
        <v>356.53399999999999</v>
      </c>
      <c r="T45" s="1">
        <v>385.74400000000003</v>
      </c>
      <c r="U45" s="1">
        <v>308.84199999999998</v>
      </c>
      <c r="V45" s="1">
        <v>285.399</v>
      </c>
      <c r="W45" s="1">
        <v>259.37900000000002</v>
      </c>
      <c r="X45" s="1">
        <v>242.328</v>
      </c>
      <c r="Y45" s="1">
        <v>226.91399999999999</v>
      </c>
      <c r="Z45" s="6">
        <v>7751.7009999999991</v>
      </c>
    </row>
    <row r="46" spans="1:26" ht="14.4" x14ac:dyDescent="0.3">
      <c r="A46" s="3">
        <v>45335</v>
      </c>
      <c r="B46" s="1">
        <v>214.14</v>
      </c>
      <c r="C46" s="1">
        <v>214.60599999999999</v>
      </c>
      <c r="D46" s="1">
        <v>212.68299999999999</v>
      </c>
      <c r="E46" s="1">
        <v>216.94200000000001</v>
      </c>
      <c r="F46" s="1">
        <v>230.453</v>
      </c>
      <c r="G46" s="1">
        <v>236.53</v>
      </c>
      <c r="H46" s="1">
        <v>153.08600000000001</v>
      </c>
      <c r="I46" s="1">
        <v>199.74299999999999</v>
      </c>
      <c r="J46" s="1">
        <v>416.89100000000002</v>
      </c>
      <c r="K46" s="1">
        <v>476.66699999999997</v>
      </c>
      <c r="L46" s="1">
        <v>553.67100000000005</v>
      </c>
      <c r="M46" s="1">
        <v>641.702</v>
      </c>
      <c r="N46" s="1">
        <v>614.06899999999996</v>
      </c>
      <c r="O46" s="1">
        <v>442.255</v>
      </c>
      <c r="P46" s="1">
        <v>333.47</v>
      </c>
      <c r="Q46" s="1">
        <v>293.29199999999997</v>
      </c>
      <c r="R46" s="1">
        <v>224.542</v>
      </c>
      <c r="S46" s="1">
        <v>334.18700000000001</v>
      </c>
      <c r="T46" s="1">
        <v>373.113</v>
      </c>
      <c r="U46" s="1">
        <v>312.28800000000001</v>
      </c>
      <c r="V46" s="1">
        <v>290.95600000000002</v>
      </c>
      <c r="W46" s="1">
        <v>260.89</v>
      </c>
      <c r="X46" s="1">
        <v>227.65</v>
      </c>
      <c r="Y46" s="1">
        <v>219.18</v>
      </c>
      <c r="Z46" s="6">
        <v>7693.0060000000021</v>
      </c>
    </row>
    <row r="47" spans="1:26" ht="14.4" x14ac:dyDescent="0.3">
      <c r="A47" s="3">
        <v>45336</v>
      </c>
      <c r="B47" s="1">
        <v>218.63800000000001</v>
      </c>
      <c r="C47" s="1">
        <v>204.06899999999999</v>
      </c>
      <c r="D47" s="1">
        <v>213.017</v>
      </c>
      <c r="E47" s="1">
        <v>217.70500000000001</v>
      </c>
      <c r="F47" s="1">
        <v>225.375</v>
      </c>
      <c r="G47" s="1">
        <v>228.572</v>
      </c>
      <c r="H47" s="1">
        <v>143.459</v>
      </c>
      <c r="I47" s="1">
        <v>195.334</v>
      </c>
      <c r="J47" s="1">
        <v>476.13900000000001</v>
      </c>
      <c r="K47" s="1">
        <v>585.03099999999995</v>
      </c>
      <c r="L47" s="1">
        <v>624.1</v>
      </c>
      <c r="M47" s="1">
        <v>526.13300000000004</v>
      </c>
      <c r="N47" s="1">
        <v>572.19200000000001</v>
      </c>
      <c r="O47" s="1">
        <v>546.46</v>
      </c>
      <c r="P47" s="1">
        <v>467.75200000000001</v>
      </c>
      <c r="Q47" s="1">
        <v>363.71100000000001</v>
      </c>
      <c r="R47" s="1">
        <v>229.726</v>
      </c>
      <c r="S47" s="1">
        <v>336.39699999999999</v>
      </c>
      <c r="T47" s="1">
        <v>372.74900000000002</v>
      </c>
      <c r="U47" s="1">
        <v>327.80700000000002</v>
      </c>
      <c r="V47" s="1">
        <v>300.20999999999998</v>
      </c>
      <c r="W47" s="1">
        <v>276.709</v>
      </c>
      <c r="X47" s="1">
        <v>244.59299999999999</v>
      </c>
      <c r="Y47" s="1">
        <v>231.03299999999999</v>
      </c>
      <c r="Z47" s="6">
        <v>8126.9110000000001</v>
      </c>
    </row>
    <row r="48" spans="1:26" ht="14.4" x14ac:dyDescent="0.3">
      <c r="A48" s="3">
        <v>45337</v>
      </c>
      <c r="B48" s="1">
        <v>220.65700000000001</v>
      </c>
      <c r="C48" s="1">
        <v>220.63200000000001</v>
      </c>
      <c r="D48" s="1">
        <v>214.66499999999999</v>
      </c>
      <c r="E48" s="1">
        <v>216.53899999999999</v>
      </c>
      <c r="F48" s="1">
        <v>231.83099999999999</v>
      </c>
      <c r="G48" s="1">
        <v>241.36799999999999</v>
      </c>
      <c r="H48" s="1">
        <v>152.315</v>
      </c>
      <c r="I48" s="1">
        <v>232.47499999999999</v>
      </c>
      <c r="J48" s="1">
        <v>435.90300000000002</v>
      </c>
      <c r="K48" s="1">
        <v>538.35699999999997</v>
      </c>
      <c r="L48" s="1">
        <v>643.44500000000005</v>
      </c>
      <c r="M48" s="1">
        <v>655.87300000000005</v>
      </c>
      <c r="N48" s="1">
        <v>375.24799999999999</v>
      </c>
      <c r="O48" s="1">
        <v>348.23700000000002</v>
      </c>
      <c r="P48" s="1">
        <v>539.49699999999996</v>
      </c>
      <c r="Q48" s="1">
        <v>309.10899999999998</v>
      </c>
      <c r="R48" s="1">
        <v>221.15299999999999</v>
      </c>
      <c r="S48" s="1">
        <v>324.23500000000001</v>
      </c>
      <c r="T48" s="1">
        <v>375.66199999999998</v>
      </c>
      <c r="U48" s="1">
        <v>335.10899999999998</v>
      </c>
      <c r="V48" s="1">
        <v>297.18</v>
      </c>
      <c r="W48" s="1">
        <v>264.05399999999997</v>
      </c>
      <c r="X48" s="1">
        <v>248.31299999999999</v>
      </c>
      <c r="Y48" s="1">
        <v>238.44800000000001</v>
      </c>
      <c r="Z48" s="6">
        <v>7880.3050000000021</v>
      </c>
    </row>
    <row r="49" spans="1:26" ht="14.4" x14ac:dyDescent="0.3">
      <c r="A49" s="3">
        <v>45338</v>
      </c>
      <c r="B49" s="1">
        <v>224.03200000000001</v>
      </c>
      <c r="C49" s="1">
        <v>212.58600000000001</v>
      </c>
      <c r="D49" s="1">
        <v>214.41499999999999</v>
      </c>
      <c r="E49" s="1">
        <v>227.202</v>
      </c>
      <c r="F49" s="1">
        <v>229.161</v>
      </c>
      <c r="G49" s="1">
        <v>235.464</v>
      </c>
      <c r="H49" s="1">
        <v>138.809</v>
      </c>
      <c r="I49" s="1">
        <v>184.69499999999999</v>
      </c>
      <c r="J49" s="1">
        <v>520.48699999999997</v>
      </c>
      <c r="K49" s="1">
        <v>429.50599999999997</v>
      </c>
      <c r="L49" s="1">
        <v>530.36800000000005</v>
      </c>
      <c r="M49" s="1">
        <v>553.101</v>
      </c>
      <c r="N49" s="1">
        <v>291.387</v>
      </c>
      <c r="O49" s="1">
        <v>316.62599999999998</v>
      </c>
      <c r="P49" s="1">
        <v>241.673</v>
      </c>
      <c r="Q49" s="1">
        <v>206.608</v>
      </c>
      <c r="R49" s="1">
        <v>122.154</v>
      </c>
      <c r="S49" s="1">
        <v>188.00899999999999</v>
      </c>
      <c r="T49" s="1">
        <v>243.334</v>
      </c>
      <c r="U49" s="1">
        <v>241.47399999999999</v>
      </c>
      <c r="V49" s="1">
        <v>238.31899999999999</v>
      </c>
      <c r="W49" s="1">
        <v>241.035</v>
      </c>
      <c r="X49" s="1">
        <v>232.39599999999999</v>
      </c>
      <c r="Y49" s="1">
        <v>235.78700000000001</v>
      </c>
      <c r="Z49" s="6">
        <v>6498.6279999999997</v>
      </c>
    </row>
    <row r="50" spans="1:26" ht="14.4" x14ac:dyDescent="0.3">
      <c r="A50" s="3">
        <v>45339</v>
      </c>
      <c r="B50" s="1">
        <v>238.84800000000001</v>
      </c>
      <c r="C50" s="1">
        <v>238.07900000000001</v>
      </c>
      <c r="D50" s="1">
        <v>233.37299999999999</v>
      </c>
      <c r="E50" s="1">
        <v>218.286</v>
      </c>
      <c r="F50" s="1">
        <v>216.16</v>
      </c>
      <c r="G50" s="1">
        <v>218.70099999999999</v>
      </c>
      <c r="H50" s="1">
        <v>116.997</v>
      </c>
      <c r="I50" s="1">
        <v>175.547</v>
      </c>
      <c r="J50" s="1">
        <v>323.74</v>
      </c>
      <c r="K50" s="1">
        <v>481.15800000000002</v>
      </c>
      <c r="L50" s="1">
        <v>562.10500000000002</v>
      </c>
      <c r="M50" s="1">
        <v>486.11</v>
      </c>
      <c r="N50" s="1">
        <v>450.05700000000002</v>
      </c>
      <c r="O50" s="1">
        <v>357.26499999999999</v>
      </c>
      <c r="P50" s="1">
        <v>461.267</v>
      </c>
      <c r="Q50" s="1">
        <v>318.21899999999999</v>
      </c>
      <c r="R50" s="1">
        <v>127</v>
      </c>
      <c r="S50" s="1">
        <v>180.12200000000001</v>
      </c>
      <c r="T50" s="1">
        <v>266.63400000000001</v>
      </c>
      <c r="U50" s="1">
        <v>283.69799999999998</v>
      </c>
      <c r="V50" s="1">
        <v>247.453</v>
      </c>
      <c r="W50" s="1">
        <v>243.465</v>
      </c>
      <c r="X50" s="1">
        <v>234.59299999999999</v>
      </c>
      <c r="Y50" s="1">
        <v>226.42099999999999</v>
      </c>
      <c r="Z50" s="6">
        <v>6905.2980000000016</v>
      </c>
    </row>
    <row r="51" spans="1:26" ht="14.4" x14ac:dyDescent="0.3">
      <c r="A51" s="3">
        <v>45340</v>
      </c>
      <c r="B51" s="1">
        <v>227.27799999999999</v>
      </c>
      <c r="C51" s="1">
        <v>229.566</v>
      </c>
      <c r="D51" s="1">
        <v>225.012</v>
      </c>
      <c r="E51" s="1">
        <v>219.256</v>
      </c>
      <c r="F51" s="1">
        <v>229.536</v>
      </c>
      <c r="G51" s="1">
        <v>234.16900000000001</v>
      </c>
      <c r="H51" s="1">
        <v>157.161</v>
      </c>
      <c r="I51" s="1">
        <v>251.392</v>
      </c>
      <c r="J51" s="1">
        <v>511.83300000000003</v>
      </c>
      <c r="K51" s="1">
        <v>583.08399999999995</v>
      </c>
      <c r="L51" s="1">
        <v>611.6</v>
      </c>
      <c r="M51" s="1">
        <v>600.66399999999999</v>
      </c>
      <c r="N51" s="1">
        <v>553.54700000000003</v>
      </c>
      <c r="O51" s="1">
        <v>574.25900000000001</v>
      </c>
      <c r="P51" s="1">
        <v>487.452</v>
      </c>
      <c r="Q51" s="1">
        <v>408.96199999999999</v>
      </c>
      <c r="R51" s="1">
        <v>307.935</v>
      </c>
      <c r="S51" s="1">
        <v>362.61200000000002</v>
      </c>
      <c r="T51" s="1">
        <v>393.13099999999997</v>
      </c>
      <c r="U51" s="1">
        <v>334.34199999999998</v>
      </c>
      <c r="V51" s="1">
        <v>293.69</v>
      </c>
      <c r="W51" s="1">
        <v>256.13</v>
      </c>
      <c r="X51" s="1">
        <v>257.02300000000002</v>
      </c>
      <c r="Y51" s="1">
        <v>249.94399999999999</v>
      </c>
      <c r="Z51" s="6">
        <v>8559.5779999999995</v>
      </c>
    </row>
    <row r="52" spans="1:26" ht="14.4" x14ac:dyDescent="0.3">
      <c r="A52" s="3">
        <v>45341</v>
      </c>
      <c r="B52" s="1">
        <v>237.35400000000001</v>
      </c>
      <c r="C52" s="1">
        <v>236.60599999999999</v>
      </c>
      <c r="D52" s="1">
        <v>224.82400000000001</v>
      </c>
      <c r="E52" s="1">
        <v>226.48599999999999</v>
      </c>
      <c r="F52" s="1">
        <v>242.24799999999999</v>
      </c>
      <c r="G52" s="1">
        <v>252.732</v>
      </c>
      <c r="H52" s="1">
        <v>160.18299999999999</v>
      </c>
      <c r="I52" s="1">
        <v>273.13799999999998</v>
      </c>
      <c r="J52" s="1">
        <v>592.88599999999997</v>
      </c>
      <c r="K52" s="1">
        <v>663.66600000000005</v>
      </c>
      <c r="L52" s="1">
        <v>662.57899999999995</v>
      </c>
      <c r="M52" s="1">
        <v>643.97199999999998</v>
      </c>
      <c r="N52" s="1">
        <v>622.63499999999999</v>
      </c>
      <c r="O52" s="1">
        <v>614.19299999999998</v>
      </c>
      <c r="P52" s="1">
        <v>413.61799999999999</v>
      </c>
      <c r="Q52" s="1">
        <v>377.57100000000003</v>
      </c>
      <c r="R52" s="1">
        <v>317.02600000000001</v>
      </c>
      <c r="S52" s="1">
        <v>377.399</v>
      </c>
      <c r="T52" s="1">
        <v>427.78100000000001</v>
      </c>
      <c r="U52" s="1">
        <v>381.38099999999997</v>
      </c>
      <c r="V52" s="1">
        <v>302.02</v>
      </c>
      <c r="W52" s="1">
        <v>278.661</v>
      </c>
      <c r="X52" s="1">
        <v>263.82400000000001</v>
      </c>
      <c r="Y52" s="1">
        <v>264.762</v>
      </c>
      <c r="Z52" s="6">
        <v>9057.5450000000019</v>
      </c>
    </row>
    <row r="53" spans="1:26" ht="14.4" x14ac:dyDescent="0.3">
      <c r="A53" s="3">
        <v>45342</v>
      </c>
      <c r="B53" s="1">
        <v>250.00200000000001</v>
      </c>
      <c r="C53" s="1">
        <v>245.02500000000001</v>
      </c>
      <c r="D53" s="1">
        <v>243.10300000000001</v>
      </c>
      <c r="E53" s="1">
        <v>245.74700000000001</v>
      </c>
      <c r="F53" s="1">
        <v>260.91399999999999</v>
      </c>
      <c r="G53" s="1">
        <v>271</v>
      </c>
      <c r="H53" s="1">
        <v>177.03299999999999</v>
      </c>
      <c r="I53" s="1">
        <v>272.90199999999999</v>
      </c>
      <c r="J53" s="1">
        <v>544.61800000000005</v>
      </c>
      <c r="K53" s="1">
        <v>660.75099999999998</v>
      </c>
      <c r="L53" s="1">
        <v>630.74599999999998</v>
      </c>
      <c r="M53" s="1">
        <v>593.81200000000001</v>
      </c>
      <c r="N53" s="1">
        <v>534.06799999999998</v>
      </c>
      <c r="O53" s="1">
        <v>558.03399999999999</v>
      </c>
      <c r="P53" s="1">
        <v>515.58199999999999</v>
      </c>
      <c r="Q53" s="1">
        <v>427.44799999999998</v>
      </c>
      <c r="R53" s="1">
        <v>307.62400000000002</v>
      </c>
      <c r="S53" s="1">
        <v>374.64100000000002</v>
      </c>
      <c r="T53" s="1">
        <v>371.57499999999999</v>
      </c>
      <c r="U53" s="1">
        <v>353.13400000000001</v>
      </c>
      <c r="V53" s="1">
        <v>338.29</v>
      </c>
      <c r="W53" s="1">
        <v>259.97899999999998</v>
      </c>
      <c r="X53" s="1">
        <v>240.37200000000001</v>
      </c>
      <c r="Y53" s="1">
        <v>250.17599999999999</v>
      </c>
      <c r="Z53" s="6">
        <v>8926.5759999999991</v>
      </c>
    </row>
    <row r="54" spans="1:26" ht="14.4" x14ac:dyDescent="0.3">
      <c r="A54" s="3">
        <v>45343</v>
      </c>
      <c r="B54" s="1">
        <v>254.285</v>
      </c>
      <c r="C54" s="1">
        <v>243.36099999999999</v>
      </c>
      <c r="D54" s="1">
        <v>242.13900000000001</v>
      </c>
      <c r="E54" s="1">
        <v>245.05600000000001</v>
      </c>
      <c r="F54" s="1">
        <v>252.47499999999999</v>
      </c>
      <c r="G54" s="1">
        <v>255.68799999999999</v>
      </c>
      <c r="H54" s="1">
        <v>151.74</v>
      </c>
      <c r="I54" s="1">
        <v>297.40800000000002</v>
      </c>
      <c r="J54" s="1">
        <v>597.12400000000002</v>
      </c>
      <c r="K54" s="1">
        <v>692.32600000000002</v>
      </c>
      <c r="L54" s="1">
        <v>727.96</v>
      </c>
      <c r="M54" s="1">
        <v>701.86099999999999</v>
      </c>
      <c r="N54" s="1">
        <v>684.69399999999996</v>
      </c>
      <c r="O54" s="1">
        <v>658.17200000000003</v>
      </c>
      <c r="P54" s="1">
        <v>557.43899999999996</v>
      </c>
      <c r="Q54" s="1">
        <v>389.25200000000001</v>
      </c>
      <c r="R54" s="1">
        <v>221.87899999999999</v>
      </c>
      <c r="S54" s="1">
        <v>286.11599999999999</v>
      </c>
      <c r="T54" s="1">
        <v>365.57299999999998</v>
      </c>
      <c r="U54" s="1">
        <v>327.06</v>
      </c>
      <c r="V54" s="1">
        <v>296.505</v>
      </c>
      <c r="W54" s="1">
        <v>281.26900000000001</v>
      </c>
      <c r="X54" s="1">
        <v>260.53100000000001</v>
      </c>
      <c r="Y54" s="1">
        <v>276.08499999999998</v>
      </c>
      <c r="Z54" s="6">
        <v>9265.9980000000014</v>
      </c>
    </row>
    <row r="55" spans="1:26" ht="14.4" x14ac:dyDescent="0.3">
      <c r="A55" s="3">
        <v>45344</v>
      </c>
      <c r="B55" s="1">
        <v>264.83499999999998</v>
      </c>
      <c r="C55" s="1">
        <v>248.602</v>
      </c>
      <c r="D55" s="1">
        <v>247.95400000000001</v>
      </c>
      <c r="E55" s="1">
        <v>247.65700000000001</v>
      </c>
      <c r="F55" s="1">
        <v>254.1</v>
      </c>
      <c r="G55" s="1">
        <v>265.005</v>
      </c>
      <c r="H55" s="1">
        <v>150.39500000000001</v>
      </c>
      <c r="I55" s="1">
        <v>289.23200000000003</v>
      </c>
      <c r="J55" s="1">
        <v>554.05999999999995</v>
      </c>
      <c r="K55" s="1">
        <v>663.10599999999999</v>
      </c>
      <c r="L55" s="1">
        <v>713.77300000000002</v>
      </c>
      <c r="M55" s="1">
        <v>664.35699999999997</v>
      </c>
      <c r="N55" s="1">
        <v>669.73699999999997</v>
      </c>
      <c r="O55" s="1">
        <v>642.35699999999997</v>
      </c>
      <c r="P55" s="1">
        <v>553.17999999999995</v>
      </c>
      <c r="Q55" s="1">
        <v>411.154</v>
      </c>
      <c r="R55" s="1">
        <v>230.99</v>
      </c>
      <c r="S55" s="1">
        <v>303.28899999999999</v>
      </c>
      <c r="T55" s="1">
        <v>354.673</v>
      </c>
      <c r="U55" s="1">
        <v>345.57</v>
      </c>
      <c r="V55" s="1">
        <v>322.16399999999999</v>
      </c>
      <c r="W55" s="1">
        <v>264.04000000000002</v>
      </c>
      <c r="X55" s="1">
        <v>242.06899999999999</v>
      </c>
      <c r="Y55" s="1">
        <v>235.464</v>
      </c>
      <c r="Z55" s="6">
        <v>9137.7630000000008</v>
      </c>
    </row>
    <row r="56" spans="1:26" ht="14.4" x14ac:dyDescent="0.3">
      <c r="A56" s="3">
        <v>45345</v>
      </c>
      <c r="B56" s="1">
        <v>227.14599999999999</v>
      </c>
      <c r="C56" s="1">
        <v>225.792</v>
      </c>
      <c r="D56" s="1">
        <v>226.26</v>
      </c>
      <c r="E56" s="1">
        <v>240.53200000000001</v>
      </c>
      <c r="F56" s="1">
        <v>244.17</v>
      </c>
      <c r="G56" s="1">
        <v>255.89400000000001</v>
      </c>
      <c r="H56" s="1">
        <v>147.91499999999999</v>
      </c>
      <c r="I56" s="1">
        <v>205.71899999999999</v>
      </c>
      <c r="J56" s="1">
        <v>429.089</v>
      </c>
      <c r="K56" s="1">
        <v>500.20600000000002</v>
      </c>
      <c r="L56" s="1">
        <v>536.70399999999995</v>
      </c>
      <c r="M56" s="1">
        <v>459.762</v>
      </c>
      <c r="N56" s="1">
        <v>372.02100000000002</v>
      </c>
      <c r="O56" s="1">
        <v>274.67399999999998</v>
      </c>
      <c r="P56" s="1">
        <v>236.14500000000001</v>
      </c>
      <c r="Q56" s="1">
        <v>188.971</v>
      </c>
      <c r="R56" s="1">
        <v>113.093</v>
      </c>
      <c r="S56" s="1">
        <v>176.42</v>
      </c>
      <c r="T56" s="1">
        <v>249.376</v>
      </c>
      <c r="U56" s="1">
        <v>251.87200000000001</v>
      </c>
      <c r="V56" s="1">
        <v>245.53200000000001</v>
      </c>
      <c r="W56" s="1">
        <v>244.69</v>
      </c>
      <c r="X56" s="1">
        <v>234.74</v>
      </c>
      <c r="Y56" s="1">
        <v>233.53100000000001</v>
      </c>
      <c r="Z56" s="6">
        <v>6520.2540000000017</v>
      </c>
    </row>
    <row r="57" spans="1:26" ht="14.4" x14ac:dyDescent="0.3">
      <c r="A57" s="3">
        <v>45346</v>
      </c>
      <c r="B57" s="1">
        <v>224.351</v>
      </c>
      <c r="C57" s="1">
        <v>224.31200000000001</v>
      </c>
      <c r="D57" s="1">
        <v>228.548</v>
      </c>
      <c r="E57" s="1">
        <v>225.03899999999999</v>
      </c>
      <c r="F57" s="1">
        <v>224.59399999999999</v>
      </c>
      <c r="G57" s="1">
        <v>226.12299999999999</v>
      </c>
      <c r="H57" s="1">
        <v>96.11</v>
      </c>
      <c r="I57" s="1">
        <v>102.018</v>
      </c>
      <c r="J57" s="1">
        <v>124.986</v>
      </c>
      <c r="K57" s="1">
        <v>187.62899999999999</v>
      </c>
      <c r="L57" s="1">
        <v>273.459</v>
      </c>
      <c r="M57" s="1">
        <v>294.72000000000003</v>
      </c>
      <c r="N57" s="1">
        <v>382.56700000000001</v>
      </c>
      <c r="O57" s="1">
        <v>427.01499999999999</v>
      </c>
      <c r="P57" s="1">
        <v>250.83500000000001</v>
      </c>
      <c r="Q57" s="1">
        <v>312.25099999999998</v>
      </c>
      <c r="R57" s="1">
        <v>159.547</v>
      </c>
      <c r="S57" s="1">
        <v>172.351</v>
      </c>
      <c r="T57" s="1">
        <v>284.952</v>
      </c>
      <c r="U57" s="1">
        <v>286.70400000000001</v>
      </c>
      <c r="V57" s="1">
        <v>247.50700000000001</v>
      </c>
      <c r="W57" s="1">
        <v>239.76400000000001</v>
      </c>
      <c r="X57" s="1">
        <v>232.08699999999999</v>
      </c>
      <c r="Y57" s="1">
        <v>237.42599999999999</v>
      </c>
      <c r="Z57" s="6">
        <v>5664.8949999999995</v>
      </c>
    </row>
    <row r="58" spans="1:26" ht="14.4" x14ac:dyDescent="0.3">
      <c r="A58" s="3">
        <v>45347</v>
      </c>
      <c r="B58" s="1">
        <v>227.38399999999999</v>
      </c>
      <c r="C58" s="1">
        <v>229.27</v>
      </c>
      <c r="D58" s="1">
        <v>225.36500000000001</v>
      </c>
      <c r="E58" s="1">
        <v>230.827</v>
      </c>
      <c r="F58" s="1">
        <v>240.42400000000001</v>
      </c>
      <c r="G58" s="1">
        <v>251.089</v>
      </c>
      <c r="H58" s="1">
        <v>143.39400000000001</v>
      </c>
      <c r="I58" s="1">
        <v>291.43799999999999</v>
      </c>
      <c r="J58" s="1">
        <v>558.202</v>
      </c>
      <c r="K58" s="1">
        <v>685.18700000000001</v>
      </c>
      <c r="L58" s="1">
        <v>723.45100000000002</v>
      </c>
      <c r="M58" s="1">
        <v>719.55200000000002</v>
      </c>
      <c r="N58" s="1">
        <v>681.91099999999994</v>
      </c>
      <c r="O58" s="1">
        <v>638.65700000000004</v>
      </c>
      <c r="P58" s="1">
        <v>567.28200000000004</v>
      </c>
      <c r="Q58" s="1">
        <v>411.08800000000002</v>
      </c>
      <c r="R58" s="1">
        <v>250.352</v>
      </c>
      <c r="S58" s="1">
        <v>305.83999999999997</v>
      </c>
      <c r="T58" s="1">
        <v>362.01299999999998</v>
      </c>
      <c r="U58" s="1">
        <v>327.68900000000002</v>
      </c>
      <c r="V58" s="1">
        <v>308.93599999999998</v>
      </c>
      <c r="W58" s="1">
        <v>287.37</v>
      </c>
      <c r="X58" s="1">
        <v>266.08600000000001</v>
      </c>
      <c r="Y58" s="1">
        <v>239.33099999999999</v>
      </c>
      <c r="Z58" s="6">
        <v>9172.1380000000008</v>
      </c>
    </row>
    <row r="59" spans="1:26" ht="14.4" x14ac:dyDescent="0.3">
      <c r="A59" s="3">
        <v>45348</v>
      </c>
      <c r="B59" s="1">
        <v>238.96100000000001</v>
      </c>
      <c r="C59" s="1">
        <v>229.73400000000001</v>
      </c>
      <c r="D59" s="1">
        <v>225.52799999999999</v>
      </c>
      <c r="E59" s="1">
        <v>227.47200000000001</v>
      </c>
      <c r="F59" s="1">
        <v>238.102</v>
      </c>
      <c r="G59" s="1">
        <v>243.25</v>
      </c>
      <c r="H59" s="1">
        <v>134.46199999999999</v>
      </c>
      <c r="I59" s="1">
        <v>286.30099999999999</v>
      </c>
      <c r="J59" s="1">
        <v>534.95899999999995</v>
      </c>
      <c r="K59" s="1">
        <v>646.39400000000001</v>
      </c>
      <c r="L59" s="1">
        <v>689.61599999999999</v>
      </c>
      <c r="M59" s="1">
        <v>687.14</v>
      </c>
      <c r="N59" s="1">
        <v>666.62099999999998</v>
      </c>
      <c r="O59" s="1">
        <v>625.17399999999998</v>
      </c>
      <c r="P59" s="1">
        <v>465.06900000000002</v>
      </c>
      <c r="Q59" s="1">
        <v>334.64</v>
      </c>
      <c r="R59" s="1">
        <v>244.72800000000001</v>
      </c>
      <c r="S59" s="1">
        <v>302.20100000000002</v>
      </c>
      <c r="T59" s="1">
        <v>336.65100000000001</v>
      </c>
      <c r="U59" s="1">
        <v>330.06700000000001</v>
      </c>
      <c r="V59" s="1">
        <v>278.34199999999998</v>
      </c>
      <c r="W59" s="1">
        <v>247.54499999999999</v>
      </c>
      <c r="X59" s="1">
        <v>224.34299999999999</v>
      </c>
      <c r="Y59" s="1">
        <v>216.50399999999999</v>
      </c>
      <c r="Z59" s="6">
        <v>8653.8040000000019</v>
      </c>
    </row>
    <row r="60" spans="1:26" ht="14.4" x14ac:dyDescent="0.3">
      <c r="A60" s="3">
        <v>45349</v>
      </c>
      <c r="B60" s="1">
        <v>216.38399999999999</v>
      </c>
      <c r="C60" s="1">
        <v>213.68600000000001</v>
      </c>
      <c r="D60" s="1">
        <v>214.39400000000001</v>
      </c>
      <c r="E60" s="1">
        <v>217.43799999999999</v>
      </c>
      <c r="F60" s="1">
        <v>230.18100000000001</v>
      </c>
      <c r="G60" s="1">
        <v>234.14</v>
      </c>
      <c r="H60" s="1">
        <v>138.042</v>
      </c>
      <c r="I60" s="1">
        <v>179.60499999999999</v>
      </c>
      <c r="J60" s="1">
        <v>265.42599999999999</v>
      </c>
      <c r="K60" s="1">
        <v>408.86399999999998</v>
      </c>
      <c r="L60" s="1">
        <v>401.80399999999997</v>
      </c>
      <c r="M60" s="1">
        <v>362.58800000000002</v>
      </c>
      <c r="N60" s="1">
        <v>504.77100000000002</v>
      </c>
      <c r="O60" s="1">
        <v>373.78500000000003</v>
      </c>
      <c r="P60" s="1">
        <v>291.73099999999999</v>
      </c>
      <c r="Q60" s="1">
        <v>164.21700000000001</v>
      </c>
      <c r="R60" s="1">
        <v>164.697</v>
      </c>
      <c r="S60" s="1">
        <v>246.04</v>
      </c>
      <c r="T60" s="1">
        <v>317.78699999999998</v>
      </c>
      <c r="U60" s="1">
        <v>348.89699999999999</v>
      </c>
      <c r="V60" s="1">
        <v>317.899</v>
      </c>
      <c r="W60" s="1">
        <v>290.82600000000002</v>
      </c>
      <c r="X60" s="1">
        <v>255.4</v>
      </c>
      <c r="Y60" s="1">
        <v>255.01900000000001</v>
      </c>
      <c r="Z60" s="6">
        <v>6613.6210000000001</v>
      </c>
    </row>
    <row r="61" spans="1:26" ht="14.4" x14ac:dyDescent="0.3">
      <c r="A61" s="3">
        <v>45350</v>
      </c>
      <c r="B61" s="1">
        <v>248.81800000000001</v>
      </c>
      <c r="C61" s="1">
        <v>232.94399999999999</v>
      </c>
      <c r="D61" s="1">
        <v>225.43600000000001</v>
      </c>
      <c r="E61" s="1">
        <v>222.34700000000001</v>
      </c>
      <c r="F61" s="1">
        <v>229.828</v>
      </c>
      <c r="G61" s="1">
        <v>229.934</v>
      </c>
      <c r="H61" s="1">
        <v>105.31100000000001</v>
      </c>
      <c r="I61" s="1">
        <v>243.274</v>
      </c>
      <c r="J61" s="1">
        <v>526.59</v>
      </c>
      <c r="K61" s="1">
        <v>681.327</v>
      </c>
      <c r="L61" s="1">
        <v>730.56299999999999</v>
      </c>
      <c r="M61" s="1">
        <v>732.68399999999997</v>
      </c>
      <c r="N61" s="1">
        <v>709.673</v>
      </c>
      <c r="O61" s="1">
        <v>665.149</v>
      </c>
      <c r="P61" s="1">
        <v>578.10400000000004</v>
      </c>
      <c r="Q61" s="1">
        <v>408.64100000000002</v>
      </c>
      <c r="R61" s="1">
        <v>221.703</v>
      </c>
      <c r="S61" s="1">
        <v>270.05700000000002</v>
      </c>
      <c r="T61" s="1">
        <v>354.86</v>
      </c>
      <c r="U61" s="1">
        <v>313.85300000000001</v>
      </c>
      <c r="V61" s="1">
        <v>284.625</v>
      </c>
      <c r="W61" s="1">
        <v>257.42500000000001</v>
      </c>
      <c r="X61" s="1">
        <v>237.137</v>
      </c>
      <c r="Y61" s="1">
        <v>243.506</v>
      </c>
      <c r="Z61" s="6">
        <v>8953.7890000000007</v>
      </c>
    </row>
    <row r="62" spans="1:26" ht="14.4" x14ac:dyDescent="0.3">
      <c r="A62" s="3">
        <v>45351</v>
      </c>
      <c r="B62" s="1">
        <v>240.36</v>
      </c>
      <c r="C62" s="1">
        <v>231.542</v>
      </c>
      <c r="D62" s="1">
        <v>223.00700000000001</v>
      </c>
      <c r="E62" s="1">
        <v>225.864</v>
      </c>
      <c r="F62" s="1">
        <v>241.58</v>
      </c>
      <c r="G62" s="1">
        <v>248.56</v>
      </c>
      <c r="H62" s="1">
        <v>131.488</v>
      </c>
      <c r="I62" s="1">
        <v>305.64699999999999</v>
      </c>
      <c r="J62" s="1">
        <v>554.23699999999997</v>
      </c>
      <c r="K62" s="1">
        <v>673.17499999999995</v>
      </c>
      <c r="L62" s="1">
        <v>694.67600000000004</v>
      </c>
      <c r="M62" s="1">
        <v>697.976</v>
      </c>
      <c r="N62" s="1">
        <v>685.53099999999995</v>
      </c>
      <c r="O62" s="1">
        <v>642.80700000000002</v>
      </c>
      <c r="P62" s="1">
        <v>578.72799999999995</v>
      </c>
      <c r="Q62" s="1">
        <v>437.63600000000002</v>
      </c>
      <c r="R62" s="1">
        <v>272.42200000000003</v>
      </c>
      <c r="S62" s="1">
        <v>294.28100000000001</v>
      </c>
      <c r="T62" s="1">
        <v>382.15199999999999</v>
      </c>
      <c r="U62" s="1">
        <v>336.92099999999999</v>
      </c>
      <c r="V62" s="1">
        <v>307.22000000000003</v>
      </c>
      <c r="W62" s="1">
        <v>265.39100000000002</v>
      </c>
      <c r="X62" s="1">
        <v>245.87299999999999</v>
      </c>
      <c r="Y62" s="1">
        <v>236.828</v>
      </c>
      <c r="Z62" s="6">
        <v>9153.902</v>
      </c>
    </row>
    <row r="63" spans="1:26" ht="14.4" x14ac:dyDescent="0.3">
      <c r="A63" s="3">
        <v>45352</v>
      </c>
      <c r="B63" s="1">
        <v>230.821</v>
      </c>
      <c r="C63" s="1">
        <v>229.14500000000001</v>
      </c>
      <c r="D63" s="1">
        <v>231.45699999999999</v>
      </c>
      <c r="E63" s="1">
        <v>243.376</v>
      </c>
      <c r="F63" s="1">
        <v>244.14699999999999</v>
      </c>
      <c r="G63" s="1">
        <v>245.42400000000001</v>
      </c>
      <c r="H63" s="1">
        <v>129.565</v>
      </c>
      <c r="I63" s="1">
        <v>258.66399999999999</v>
      </c>
      <c r="J63" s="1">
        <v>480.52100000000002</v>
      </c>
      <c r="K63" s="1">
        <v>599.721</v>
      </c>
      <c r="L63" s="1">
        <v>632.49099999999999</v>
      </c>
      <c r="M63" s="1">
        <v>606.96699999999998</v>
      </c>
      <c r="N63" s="1">
        <v>576.46100000000001</v>
      </c>
      <c r="O63" s="1">
        <v>533.07100000000003</v>
      </c>
      <c r="P63" s="1">
        <v>449.82</v>
      </c>
      <c r="Q63" s="1">
        <v>332.78800000000001</v>
      </c>
      <c r="R63" s="1">
        <v>183.62799999999999</v>
      </c>
      <c r="S63" s="1">
        <v>166.89400000000001</v>
      </c>
      <c r="T63" s="1">
        <v>254.86500000000001</v>
      </c>
      <c r="U63" s="1">
        <v>252.07599999999999</v>
      </c>
      <c r="V63" s="1">
        <v>247.58799999999999</v>
      </c>
      <c r="W63" s="1">
        <v>248.977</v>
      </c>
      <c r="X63" s="1">
        <v>241.18799999999999</v>
      </c>
      <c r="Y63" s="1">
        <v>248.83500000000001</v>
      </c>
      <c r="Z63" s="6">
        <v>7868.49</v>
      </c>
    </row>
    <row r="64" spans="1:26" ht="14.4" x14ac:dyDescent="0.3">
      <c r="A64" s="3">
        <v>45353</v>
      </c>
      <c r="B64" s="1">
        <v>235.19399999999999</v>
      </c>
      <c r="C64" s="1">
        <v>224.00800000000001</v>
      </c>
      <c r="D64" s="1">
        <v>228.18899999999999</v>
      </c>
      <c r="E64" s="1">
        <v>223.99</v>
      </c>
      <c r="F64" s="1">
        <v>223.489</v>
      </c>
      <c r="G64" s="1">
        <v>225.739</v>
      </c>
      <c r="H64" s="1">
        <v>98.051000000000002</v>
      </c>
      <c r="I64" s="1">
        <v>223.71299999999999</v>
      </c>
      <c r="J64" s="1">
        <v>395.375</v>
      </c>
      <c r="K64" s="1">
        <v>519.80200000000002</v>
      </c>
      <c r="L64" s="1">
        <v>572.87099999999998</v>
      </c>
      <c r="M64" s="1">
        <v>580.86699999999996</v>
      </c>
      <c r="N64" s="1">
        <v>576.15099999999995</v>
      </c>
      <c r="O64" s="1">
        <v>557.55100000000004</v>
      </c>
      <c r="P64" s="1">
        <v>481.37799999999999</v>
      </c>
      <c r="Q64" s="1">
        <v>322.80399999999997</v>
      </c>
      <c r="R64" s="1">
        <v>157.80099999999999</v>
      </c>
      <c r="S64" s="1">
        <v>170.75399999999999</v>
      </c>
      <c r="T64" s="1">
        <v>273.73899999999998</v>
      </c>
      <c r="U64" s="1">
        <v>266.17500000000001</v>
      </c>
      <c r="V64" s="1">
        <v>254.15</v>
      </c>
      <c r="W64" s="1">
        <v>248.185</v>
      </c>
      <c r="X64" s="1">
        <v>237.761</v>
      </c>
      <c r="Y64" s="1">
        <v>232.738</v>
      </c>
      <c r="Z64" s="6">
        <v>7530.4750000000004</v>
      </c>
    </row>
    <row r="65" spans="1:26" ht="14.4" x14ac:dyDescent="0.3">
      <c r="A65" s="3">
        <v>45354</v>
      </c>
      <c r="B65" s="1">
        <v>221.64</v>
      </c>
      <c r="C65" s="1">
        <v>224.69399999999999</v>
      </c>
      <c r="D65" s="1">
        <v>221.96899999999999</v>
      </c>
      <c r="E65" s="1">
        <v>234.828</v>
      </c>
      <c r="F65" s="1">
        <v>249.55099999999999</v>
      </c>
      <c r="G65" s="1">
        <v>252.89699999999999</v>
      </c>
      <c r="H65" s="1">
        <v>159.922</v>
      </c>
      <c r="I65" s="1">
        <v>279.84699999999998</v>
      </c>
      <c r="J65" s="1">
        <v>554.39800000000002</v>
      </c>
      <c r="K65" s="1">
        <v>597.24199999999996</v>
      </c>
      <c r="L65" s="1">
        <v>543.83000000000004</v>
      </c>
      <c r="M65" s="1">
        <v>433.47899999999998</v>
      </c>
      <c r="N65" s="1">
        <v>457.34500000000003</v>
      </c>
      <c r="O65" s="1">
        <v>367.99700000000001</v>
      </c>
      <c r="P65" s="1">
        <v>374.952</v>
      </c>
      <c r="Q65" s="1">
        <v>394.92099999999999</v>
      </c>
      <c r="R65" s="1">
        <v>297.02100000000002</v>
      </c>
      <c r="S65" s="1">
        <v>322.81200000000001</v>
      </c>
      <c r="T65" s="1">
        <v>387.267</v>
      </c>
      <c r="U65" s="1">
        <v>337.44600000000003</v>
      </c>
      <c r="V65" s="1">
        <v>306.279</v>
      </c>
      <c r="W65" s="1">
        <v>266.05500000000001</v>
      </c>
      <c r="X65" s="1">
        <v>245.464</v>
      </c>
      <c r="Y65" s="1">
        <v>248.113</v>
      </c>
      <c r="Z65" s="6">
        <v>7979.9690000000001</v>
      </c>
    </row>
    <row r="66" spans="1:26" ht="14.4" x14ac:dyDescent="0.3">
      <c r="A66" s="3">
        <v>45355</v>
      </c>
      <c r="B66" s="1">
        <v>248.33500000000001</v>
      </c>
      <c r="C66" s="1">
        <v>238.46600000000001</v>
      </c>
      <c r="D66" s="1">
        <v>232.785</v>
      </c>
      <c r="E66" s="1">
        <v>227.93</v>
      </c>
      <c r="F66" s="1">
        <v>240.374</v>
      </c>
      <c r="G66" s="1">
        <v>245.33</v>
      </c>
      <c r="H66" s="1">
        <v>132.31899999999999</v>
      </c>
      <c r="I66" s="1">
        <v>262.815</v>
      </c>
      <c r="J66" s="1">
        <v>441.91399999999999</v>
      </c>
      <c r="K66" s="1">
        <v>535.48400000000004</v>
      </c>
      <c r="L66" s="1">
        <v>610.30399999999997</v>
      </c>
      <c r="M66" s="1">
        <v>585.89700000000005</v>
      </c>
      <c r="N66" s="1">
        <v>566.61500000000001</v>
      </c>
      <c r="O66" s="1">
        <v>567.38699999999994</v>
      </c>
      <c r="P66" s="1">
        <v>563.39300000000003</v>
      </c>
      <c r="Q66" s="1">
        <v>398.24299999999999</v>
      </c>
      <c r="R66" s="1">
        <v>248.227</v>
      </c>
      <c r="S66" s="1">
        <v>271.97399999999999</v>
      </c>
      <c r="T66" s="1">
        <v>363.83</v>
      </c>
      <c r="U66" s="1">
        <v>322.76</v>
      </c>
      <c r="V66" s="1">
        <v>281.22199999999998</v>
      </c>
      <c r="W66" s="1">
        <v>256.41399999999999</v>
      </c>
      <c r="X66" s="1">
        <v>236.30199999999999</v>
      </c>
      <c r="Y66" s="1">
        <v>241.22499999999999</v>
      </c>
      <c r="Z66" s="6">
        <v>8319.5450000000001</v>
      </c>
    </row>
    <row r="67" spans="1:26" ht="14.4" x14ac:dyDescent="0.3">
      <c r="A67" s="3">
        <v>45356</v>
      </c>
      <c r="B67" s="1">
        <v>231.136</v>
      </c>
      <c r="C67" s="1">
        <v>222.447</v>
      </c>
      <c r="D67" s="1">
        <v>218.59299999999999</v>
      </c>
      <c r="E67" s="1">
        <v>221.34299999999999</v>
      </c>
      <c r="F67" s="1">
        <v>237.58799999999999</v>
      </c>
      <c r="G67" s="1">
        <v>236.61099999999999</v>
      </c>
      <c r="H67" s="1">
        <v>133.23599999999999</v>
      </c>
      <c r="I67" s="1">
        <v>288.42500000000001</v>
      </c>
      <c r="J67" s="1">
        <v>533.74</v>
      </c>
      <c r="K67" s="1">
        <v>664.56299999999999</v>
      </c>
      <c r="L67" s="1">
        <v>707.27800000000002</v>
      </c>
      <c r="M67" s="1">
        <v>697.149</v>
      </c>
      <c r="N67" s="1">
        <v>678.54499999999996</v>
      </c>
      <c r="O67" s="1">
        <v>638.94399999999996</v>
      </c>
      <c r="P67" s="1">
        <v>564.58299999999997</v>
      </c>
      <c r="Q67" s="1">
        <v>428.113</v>
      </c>
      <c r="R67" s="1">
        <v>260.428</v>
      </c>
      <c r="S67" s="1">
        <v>273.19200000000001</v>
      </c>
      <c r="T67" s="1">
        <v>345.27699999999999</v>
      </c>
      <c r="U67" s="1">
        <v>315.33300000000003</v>
      </c>
      <c r="V67" s="1">
        <v>288.30799999999999</v>
      </c>
      <c r="W67" s="1">
        <v>264.45100000000002</v>
      </c>
      <c r="X67" s="1">
        <v>231.839</v>
      </c>
      <c r="Y67" s="1">
        <v>231.02699999999999</v>
      </c>
      <c r="Z67" s="6">
        <v>8912.1489999999994</v>
      </c>
    </row>
    <row r="68" spans="1:26" ht="14.4" x14ac:dyDescent="0.3">
      <c r="A68" s="3">
        <v>45357</v>
      </c>
      <c r="B68" s="1">
        <v>231.577</v>
      </c>
      <c r="C68" s="1">
        <v>231.578</v>
      </c>
      <c r="D68" s="1">
        <v>219.322</v>
      </c>
      <c r="E68" s="1">
        <v>221.887</v>
      </c>
      <c r="F68" s="1">
        <v>228.35900000000001</v>
      </c>
      <c r="G68" s="1">
        <v>220.84299999999999</v>
      </c>
      <c r="H68" s="1">
        <v>108.417</v>
      </c>
      <c r="I68" s="1">
        <v>260.06299999999999</v>
      </c>
      <c r="J68" s="1">
        <v>474.11599999999999</v>
      </c>
      <c r="K68" s="1">
        <v>612.52</v>
      </c>
      <c r="L68" s="1">
        <v>664.11300000000006</v>
      </c>
      <c r="M68" s="1">
        <v>659.88499999999999</v>
      </c>
      <c r="N68" s="1">
        <v>653.74199999999996</v>
      </c>
      <c r="O68" s="1">
        <v>621.93600000000004</v>
      </c>
      <c r="P68" s="1">
        <v>468.64400000000001</v>
      </c>
      <c r="Q68" s="1">
        <v>395.072</v>
      </c>
      <c r="R68" s="1">
        <v>230.30199999999999</v>
      </c>
      <c r="S68" s="1">
        <v>242.958</v>
      </c>
      <c r="T68" s="1">
        <v>340.13</v>
      </c>
      <c r="U68" s="1">
        <v>308.61900000000003</v>
      </c>
      <c r="V68" s="1">
        <v>290.41300000000001</v>
      </c>
      <c r="W68" s="1">
        <v>265.82299999999998</v>
      </c>
      <c r="X68" s="1">
        <v>235.59399999999999</v>
      </c>
      <c r="Y68" s="1">
        <v>246.74799999999999</v>
      </c>
      <c r="Z68" s="6">
        <v>8432.6610000000001</v>
      </c>
    </row>
    <row r="69" spans="1:26" ht="14.4" x14ac:dyDescent="0.3">
      <c r="A69" s="3">
        <v>45358</v>
      </c>
      <c r="B69" s="1">
        <v>245.74700000000001</v>
      </c>
      <c r="C69" s="1">
        <v>233.43899999999999</v>
      </c>
      <c r="D69" s="1">
        <v>222.626</v>
      </c>
      <c r="E69" s="1">
        <v>222.40199999999999</v>
      </c>
      <c r="F69" s="1">
        <v>239.304</v>
      </c>
      <c r="G69" s="1">
        <v>231.667</v>
      </c>
      <c r="H69" s="1">
        <v>109.235</v>
      </c>
      <c r="I69" s="1">
        <v>267.41699999999997</v>
      </c>
      <c r="J69" s="1">
        <v>401.68</v>
      </c>
      <c r="K69" s="1">
        <v>454.32499999999999</v>
      </c>
      <c r="L69" s="1">
        <v>576.94600000000003</v>
      </c>
      <c r="M69" s="1">
        <v>654.14300000000003</v>
      </c>
      <c r="N69" s="1">
        <v>700.41800000000001</v>
      </c>
      <c r="O69" s="1">
        <v>665.71500000000003</v>
      </c>
      <c r="P69" s="1">
        <v>542.798</v>
      </c>
      <c r="Q69" s="1">
        <v>487.54199999999997</v>
      </c>
      <c r="R69" s="1">
        <v>258.31099999999998</v>
      </c>
      <c r="S69" s="1">
        <v>252.53</v>
      </c>
      <c r="T69" s="1">
        <v>364.464</v>
      </c>
      <c r="U69" s="1">
        <v>345.12900000000002</v>
      </c>
      <c r="V69" s="1">
        <v>307.57299999999998</v>
      </c>
      <c r="W69" s="1">
        <v>271.93599999999998</v>
      </c>
      <c r="X69" s="1">
        <v>242.12899999999999</v>
      </c>
      <c r="Y69" s="1">
        <v>243.601</v>
      </c>
      <c r="Z69" s="6">
        <v>8541.0769999999993</v>
      </c>
    </row>
    <row r="70" spans="1:26" ht="14.4" x14ac:dyDescent="0.3">
      <c r="A70" s="3">
        <v>45359</v>
      </c>
      <c r="B70" s="1">
        <v>234.56200000000001</v>
      </c>
      <c r="C70" s="1">
        <v>222.524</v>
      </c>
      <c r="D70" s="1">
        <v>223.39400000000001</v>
      </c>
      <c r="E70" s="1">
        <v>237.76900000000001</v>
      </c>
      <c r="F70" s="1">
        <v>250.43199999999999</v>
      </c>
      <c r="G70" s="1">
        <v>239.93600000000001</v>
      </c>
      <c r="H70" s="1">
        <v>122.51300000000001</v>
      </c>
      <c r="I70" s="1">
        <v>275.02300000000002</v>
      </c>
      <c r="J70" s="1">
        <v>518.846</v>
      </c>
      <c r="K70" s="1">
        <v>578.72900000000004</v>
      </c>
      <c r="L70" s="1">
        <v>530.98</v>
      </c>
      <c r="M70" s="1">
        <v>498.505</v>
      </c>
      <c r="N70" s="1">
        <v>526.82799999999997</v>
      </c>
      <c r="O70" s="1">
        <v>501.976</v>
      </c>
      <c r="P70" s="1">
        <v>354.15</v>
      </c>
      <c r="Q70" s="1">
        <v>356.12900000000002</v>
      </c>
      <c r="R70" s="1">
        <v>177.154</v>
      </c>
      <c r="S70" s="1">
        <v>144.779</v>
      </c>
      <c r="T70" s="1">
        <v>246.86799999999999</v>
      </c>
      <c r="U70" s="1">
        <v>248.536</v>
      </c>
      <c r="V70" s="1">
        <v>245.25700000000001</v>
      </c>
      <c r="W70" s="1">
        <v>243.17099999999999</v>
      </c>
      <c r="X70" s="1">
        <v>233.899</v>
      </c>
      <c r="Y70" s="1">
        <v>247.06299999999999</v>
      </c>
      <c r="Z70" s="6">
        <v>7459.0230000000001</v>
      </c>
    </row>
    <row r="71" spans="1:26" ht="14.4" x14ac:dyDescent="0.3">
      <c r="A71" s="3">
        <v>45360</v>
      </c>
      <c r="B71" s="1">
        <v>243.512</v>
      </c>
      <c r="C71" s="1">
        <v>239.01</v>
      </c>
      <c r="D71" s="1">
        <v>233.00899999999999</v>
      </c>
      <c r="E71" s="1">
        <v>219.297</v>
      </c>
      <c r="F71" s="1">
        <v>226.18100000000001</v>
      </c>
      <c r="G71" s="1">
        <v>205.10300000000001</v>
      </c>
      <c r="H71" s="1">
        <v>104.217</v>
      </c>
      <c r="I71" s="1">
        <v>217.50800000000001</v>
      </c>
      <c r="J71" s="1">
        <v>393.54300000000001</v>
      </c>
      <c r="K71" s="1">
        <v>494.99200000000002</v>
      </c>
      <c r="L71" s="1">
        <v>529.54</v>
      </c>
      <c r="M71" s="1">
        <v>535.61300000000006</v>
      </c>
      <c r="N71" s="1">
        <v>520.399</v>
      </c>
      <c r="O71" s="1">
        <v>530.38900000000001</v>
      </c>
      <c r="P71" s="1">
        <v>527.18799999999999</v>
      </c>
      <c r="Q71" s="1">
        <v>285.798</v>
      </c>
      <c r="R71" s="1">
        <v>175.53399999999999</v>
      </c>
      <c r="S71" s="1">
        <v>147.917</v>
      </c>
      <c r="T71" s="1">
        <v>282.31200000000001</v>
      </c>
      <c r="U71" s="1">
        <v>276.96300000000002</v>
      </c>
      <c r="V71" s="1">
        <v>258.12299999999999</v>
      </c>
      <c r="W71" s="1">
        <v>247.55099999999999</v>
      </c>
      <c r="X71" s="1">
        <v>235.23099999999999</v>
      </c>
      <c r="Y71" s="1">
        <v>231.86099999999999</v>
      </c>
      <c r="Z71" s="6">
        <v>7360.7910000000002</v>
      </c>
    </row>
    <row r="72" spans="1:26" ht="14.4" x14ac:dyDescent="0.3">
      <c r="A72" s="3">
        <v>45361</v>
      </c>
      <c r="B72" s="1">
        <v>233.548</v>
      </c>
      <c r="C72" s="1">
        <v>236.47800000000001</v>
      </c>
      <c r="D72" s="1">
        <v>232.154</v>
      </c>
      <c r="E72" s="1">
        <v>234.041</v>
      </c>
      <c r="F72" s="1">
        <v>235.59100000000001</v>
      </c>
      <c r="G72" s="1">
        <v>218.56899999999999</v>
      </c>
      <c r="H72" s="1">
        <v>132.41200000000001</v>
      </c>
      <c r="I72" s="1">
        <v>317.54599999999999</v>
      </c>
      <c r="J72" s="1">
        <v>548.25800000000004</v>
      </c>
      <c r="K72" s="1">
        <v>678.68299999999999</v>
      </c>
      <c r="L72" s="1">
        <v>702.25400000000002</v>
      </c>
      <c r="M72" s="1">
        <v>708.12</v>
      </c>
      <c r="N72" s="1">
        <v>691.07399999999996</v>
      </c>
      <c r="O72" s="1">
        <v>654.48299999999995</v>
      </c>
      <c r="P72" s="1">
        <v>579.00900000000001</v>
      </c>
      <c r="Q72" s="1">
        <v>439.00200000000001</v>
      </c>
      <c r="R72" s="1">
        <v>274.26400000000001</v>
      </c>
      <c r="S72" s="1">
        <v>283.28699999999998</v>
      </c>
      <c r="T72" s="1">
        <v>377.74099999999999</v>
      </c>
      <c r="U72" s="1">
        <v>354.71199999999999</v>
      </c>
      <c r="V72" s="1">
        <v>294.61099999999999</v>
      </c>
      <c r="W72" s="1">
        <v>271.39100000000002</v>
      </c>
      <c r="X72" s="1">
        <v>257.29700000000003</v>
      </c>
      <c r="Y72" s="1">
        <v>248.47900000000001</v>
      </c>
      <c r="Z72" s="6">
        <v>9203.0040000000008</v>
      </c>
    </row>
    <row r="73" spans="1:26" ht="14.4" x14ac:dyDescent="0.3">
      <c r="A73" s="3">
        <v>45362</v>
      </c>
      <c r="B73" s="1">
        <v>246.65600000000001</v>
      </c>
      <c r="C73" s="1">
        <v>246.12100000000001</v>
      </c>
      <c r="D73" s="1">
        <v>235.32</v>
      </c>
      <c r="E73" s="1">
        <v>237.06800000000001</v>
      </c>
      <c r="F73" s="1">
        <v>253.33799999999999</v>
      </c>
      <c r="G73" s="1">
        <v>231.94300000000001</v>
      </c>
      <c r="H73" s="1">
        <v>136.76599999999999</v>
      </c>
      <c r="I73" s="1">
        <v>312.94200000000001</v>
      </c>
      <c r="J73" s="1">
        <v>526.55499999999995</v>
      </c>
      <c r="K73" s="1">
        <v>628.09900000000005</v>
      </c>
      <c r="L73" s="1">
        <v>668.45899999999995</v>
      </c>
      <c r="M73" s="1">
        <v>673.37599999999998</v>
      </c>
      <c r="N73" s="1">
        <v>664.29300000000001</v>
      </c>
      <c r="O73" s="1">
        <v>642.43100000000004</v>
      </c>
      <c r="P73" s="1">
        <v>585.20699999999999</v>
      </c>
      <c r="Q73" s="1">
        <v>433.5</v>
      </c>
      <c r="R73" s="1">
        <v>241.03899999999999</v>
      </c>
      <c r="S73" s="1">
        <v>231.26499999999999</v>
      </c>
      <c r="T73" s="1">
        <v>385.85899999999998</v>
      </c>
      <c r="U73" s="1">
        <v>349.68700000000001</v>
      </c>
      <c r="V73" s="1">
        <v>293.33699999999999</v>
      </c>
      <c r="W73" s="1">
        <v>280.86200000000002</v>
      </c>
      <c r="X73" s="1">
        <v>245.251</v>
      </c>
      <c r="Y73" s="1">
        <v>241.2</v>
      </c>
      <c r="Z73" s="6">
        <v>8990.5740000000005</v>
      </c>
    </row>
    <row r="74" spans="1:26" ht="14.4" x14ac:dyDescent="0.3">
      <c r="A74" s="3">
        <v>45363</v>
      </c>
      <c r="B74" s="1">
        <v>237.52500000000001</v>
      </c>
      <c r="C74" s="1">
        <v>231.15100000000001</v>
      </c>
      <c r="D74" s="1">
        <v>223.61</v>
      </c>
      <c r="E74" s="1">
        <v>222.876</v>
      </c>
      <c r="F74" s="1">
        <v>238.40600000000001</v>
      </c>
      <c r="G74" s="1">
        <v>217.483</v>
      </c>
      <c r="H74" s="1">
        <v>137.036</v>
      </c>
      <c r="I74" s="1">
        <v>308.89699999999999</v>
      </c>
      <c r="J74" s="1">
        <v>555.18299999999999</v>
      </c>
      <c r="K74" s="1">
        <v>670.69</v>
      </c>
      <c r="L74" s="1">
        <v>692.06399999999996</v>
      </c>
      <c r="M74" s="1">
        <v>688.04700000000003</v>
      </c>
      <c r="N74" s="1">
        <v>664.03200000000004</v>
      </c>
      <c r="O74" s="1">
        <v>640.05700000000002</v>
      </c>
      <c r="P74" s="1">
        <v>582.08500000000004</v>
      </c>
      <c r="Q74" s="1">
        <v>440.09500000000003</v>
      </c>
      <c r="R74" s="1">
        <v>261.39100000000002</v>
      </c>
      <c r="S74" s="1">
        <v>247.495</v>
      </c>
      <c r="T74" s="1">
        <v>361.76299999999998</v>
      </c>
      <c r="U74" s="1">
        <v>329.08300000000003</v>
      </c>
      <c r="V74" s="1">
        <v>301.06</v>
      </c>
      <c r="W74" s="1">
        <v>253.36</v>
      </c>
      <c r="X74" s="1">
        <v>239.94800000000001</v>
      </c>
      <c r="Y74" s="1">
        <v>228.46600000000001</v>
      </c>
      <c r="Z74" s="6">
        <v>8971.8029999999999</v>
      </c>
    </row>
    <row r="75" spans="1:26" ht="14.4" x14ac:dyDescent="0.3">
      <c r="A75" s="3">
        <v>45364</v>
      </c>
      <c r="B75" s="1">
        <v>225.119</v>
      </c>
      <c r="C75" s="1">
        <v>216.63399999999999</v>
      </c>
      <c r="D75" s="1">
        <v>214.791</v>
      </c>
      <c r="E75" s="1">
        <v>217.31399999999999</v>
      </c>
      <c r="F75" s="1">
        <v>221.75</v>
      </c>
      <c r="G75" s="1">
        <v>195.071</v>
      </c>
      <c r="H75" s="1">
        <v>109.217</v>
      </c>
      <c r="I75" s="1">
        <v>256.33699999999999</v>
      </c>
      <c r="J75" s="1">
        <v>436.267</v>
      </c>
      <c r="K75" s="1">
        <v>532.19200000000001</v>
      </c>
      <c r="L75" s="1">
        <v>560.255</v>
      </c>
      <c r="M75" s="1">
        <v>561.29300000000001</v>
      </c>
      <c r="N75" s="1">
        <v>565.82399999999996</v>
      </c>
      <c r="O75" s="1">
        <v>544.91099999999994</v>
      </c>
      <c r="P75" s="1">
        <v>476.35599999999999</v>
      </c>
      <c r="Q75" s="1">
        <v>364.82499999999999</v>
      </c>
      <c r="R75" s="1">
        <v>209.74100000000001</v>
      </c>
      <c r="S75" s="1">
        <v>219.571</v>
      </c>
      <c r="T75" s="1">
        <v>332.78800000000001</v>
      </c>
      <c r="U75" s="1">
        <v>309.91800000000001</v>
      </c>
      <c r="V75" s="1">
        <v>282.74099999999999</v>
      </c>
      <c r="W75" s="1">
        <v>261.52100000000002</v>
      </c>
      <c r="X75" s="1">
        <v>229.31200000000001</v>
      </c>
      <c r="Y75" s="1">
        <v>231.04400000000001</v>
      </c>
      <c r="Z75" s="6">
        <v>7774.7919999999986</v>
      </c>
    </row>
    <row r="76" spans="1:26" ht="14.4" x14ac:dyDescent="0.3">
      <c r="A76" s="3">
        <v>45365</v>
      </c>
      <c r="B76" s="1">
        <v>227.53100000000001</v>
      </c>
      <c r="C76" s="1">
        <v>216.154</v>
      </c>
      <c r="D76" s="1">
        <v>215.24100000000001</v>
      </c>
      <c r="E76" s="1">
        <v>216.376</v>
      </c>
      <c r="F76" s="1">
        <v>232.899</v>
      </c>
      <c r="G76" s="1">
        <v>199.58099999999999</v>
      </c>
      <c r="H76" s="1">
        <v>119.70399999999999</v>
      </c>
      <c r="I76" s="1">
        <v>233.99199999999999</v>
      </c>
      <c r="J76" s="1">
        <v>421.041</v>
      </c>
      <c r="K76" s="1">
        <v>561.72400000000005</v>
      </c>
      <c r="L76" s="1">
        <v>541.86199999999997</v>
      </c>
      <c r="M76" s="1">
        <v>551.94899999999996</v>
      </c>
      <c r="N76" s="1">
        <v>555.37699999999995</v>
      </c>
      <c r="O76" s="1">
        <v>551.63699999999994</v>
      </c>
      <c r="P76" s="1">
        <v>503.15800000000002</v>
      </c>
      <c r="Q76" s="1">
        <v>342.63</v>
      </c>
      <c r="R76" s="1">
        <v>200.94399999999999</v>
      </c>
      <c r="S76" s="1">
        <v>222.02600000000001</v>
      </c>
      <c r="T76" s="1">
        <v>353.18900000000002</v>
      </c>
      <c r="U76" s="1">
        <v>345.887</v>
      </c>
      <c r="V76" s="1">
        <v>294.11599999999999</v>
      </c>
      <c r="W76" s="1">
        <v>262.57600000000002</v>
      </c>
      <c r="X76" s="1">
        <v>241.143</v>
      </c>
      <c r="Y76" s="1">
        <v>229.411</v>
      </c>
      <c r="Z76" s="6">
        <v>7840.148000000001</v>
      </c>
    </row>
    <row r="77" spans="1:26" ht="14.4" x14ac:dyDescent="0.3">
      <c r="A77" s="3">
        <v>45366</v>
      </c>
      <c r="B77" s="1">
        <v>225.57</v>
      </c>
      <c r="C77" s="1">
        <v>216.38499999999999</v>
      </c>
      <c r="D77" s="1">
        <v>217.666</v>
      </c>
      <c r="E77" s="1">
        <v>231.977</v>
      </c>
      <c r="F77" s="1">
        <v>231.11699999999999</v>
      </c>
      <c r="G77" s="1">
        <v>197.63800000000001</v>
      </c>
      <c r="H77" s="1">
        <v>127.45399999999999</v>
      </c>
      <c r="I77" s="1">
        <v>275.42700000000002</v>
      </c>
      <c r="J77" s="1">
        <v>465.64699999999999</v>
      </c>
      <c r="K77" s="1">
        <v>593.41499999999996</v>
      </c>
      <c r="L77" s="1">
        <v>568.255</v>
      </c>
      <c r="M77" s="1">
        <v>470.49200000000002</v>
      </c>
      <c r="N77" s="1">
        <v>433.57799999999997</v>
      </c>
      <c r="O77" s="1">
        <v>525.952</v>
      </c>
      <c r="P77" s="1">
        <v>445.65100000000001</v>
      </c>
      <c r="Q77" s="1">
        <v>340.86200000000002</v>
      </c>
      <c r="R77" s="1">
        <v>199.94900000000001</v>
      </c>
      <c r="S77" s="1">
        <v>142.846</v>
      </c>
      <c r="T77" s="1">
        <v>242.34200000000001</v>
      </c>
      <c r="U77" s="1">
        <v>244.87100000000001</v>
      </c>
      <c r="V77" s="1">
        <v>241.684</v>
      </c>
      <c r="W77" s="1">
        <v>243.601</v>
      </c>
      <c r="X77" s="1">
        <v>230.476</v>
      </c>
      <c r="Y77" s="1">
        <v>239.21100000000001</v>
      </c>
      <c r="Z77" s="6">
        <v>7352.0659999999989</v>
      </c>
    </row>
    <row r="78" spans="1:26" ht="14.4" x14ac:dyDescent="0.3">
      <c r="A78" s="3">
        <v>45367</v>
      </c>
      <c r="B78" s="1">
        <v>226.44300000000001</v>
      </c>
      <c r="C78" s="1">
        <v>223.54900000000001</v>
      </c>
      <c r="D78" s="1">
        <v>226.69900000000001</v>
      </c>
      <c r="E78" s="1">
        <v>223.23</v>
      </c>
      <c r="F78" s="1">
        <v>224.12100000000001</v>
      </c>
      <c r="G78" s="1">
        <v>186.554</v>
      </c>
      <c r="H78" s="1">
        <v>117.375</v>
      </c>
      <c r="I78" s="1">
        <v>241.726</v>
      </c>
      <c r="J78" s="1">
        <v>334.26600000000002</v>
      </c>
      <c r="K78" s="1">
        <v>473.90899999999999</v>
      </c>
      <c r="L78" s="1">
        <v>444.46</v>
      </c>
      <c r="M78" s="1">
        <v>442.02800000000002</v>
      </c>
      <c r="N78" s="1">
        <v>370.07799999999997</v>
      </c>
      <c r="O78" s="1">
        <v>429.28199999999998</v>
      </c>
      <c r="P78" s="1">
        <v>402.16899999999998</v>
      </c>
      <c r="Q78" s="1">
        <v>291.72699999999998</v>
      </c>
      <c r="R78" s="1">
        <v>144.46100000000001</v>
      </c>
      <c r="S78" s="1">
        <v>141.36000000000001</v>
      </c>
      <c r="T78" s="1">
        <v>285.45400000000001</v>
      </c>
      <c r="U78" s="1">
        <v>291.46300000000002</v>
      </c>
      <c r="V78" s="1">
        <v>260.79599999999999</v>
      </c>
      <c r="W78" s="1">
        <v>245.37</v>
      </c>
      <c r="X78" s="1">
        <v>234.11</v>
      </c>
      <c r="Y78" s="1">
        <v>237.524</v>
      </c>
      <c r="Z78" s="6">
        <v>6698.1539999999995</v>
      </c>
    </row>
    <row r="79" spans="1:26" ht="14.4" x14ac:dyDescent="0.3">
      <c r="A79" s="3">
        <v>45368</v>
      </c>
      <c r="B79" s="1">
        <v>224.20099999999999</v>
      </c>
      <c r="C79" s="1">
        <v>223.09200000000001</v>
      </c>
      <c r="D79" s="1">
        <v>221.476</v>
      </c>
      <c r="E79" s="1">
        <v>225.745</v>
      </c>
      <c r="F79" s="1">
        <v>233.29599999999999</v>
      </c>
      <c r="G79" s="1">
        <v>196.54499999999999</v>
      </c>
      <c r="H79" s="1">
        <v>139.77500000000001</v>
      </c>
      <c r="I79" s="1">
        <v>281.99099999999999</v>
      </c>
      <c r="J79" s="1">
        <v>475.85899999999998</v>
      </c>
      <c r="K79" s="1">
        <v>565.56500000000005</v>
      </c>
      <c r="L79" s="1">
        <v>501.29899999999998</v>
      </c>
      <c r="M79" s="1">
        <v>587.26199999999994</v>
      </c>
      <c r="N79" s="1">
        <v>481.04199999999997</v>
      </c>
      <c r="O79" s="1">
        <v>378.40899999999999</v>
      </c>
      <c r="P79" s="1">
        <v>314.57499999999999</v>
      </c>
      <c r="Q79" s="1">
        <v>297.697</v>
      </c>
      <c r="R79" s="1">
        <v>220.49199999999999</v>
      </c>
      <c r="S79" s="1">
        <v>240.64599999999999</v>
      </c>
      <c r="T79" s="1">
        <v>357.24900000000002</v>
      </c>
      <c r="U79" s="1">
        <v>331.35599999999999</v>
      </c>
      <c r="V79" s="1">
        <v>301.49700000000001</v>
      </c>
      <c r="W79" s="1">
        <v>273.70800000000003</v>
      </c>
      <c r="X79" s="1">
        <v>248.393</v>
      </c>
      <c r="Y79" s="1">
        <v>240.631</v>
      </c>
      <c r="Z79" s="6">
        <v>7561.8009999999995</v>
      </c>
    </row>
    <row r="80" spans="1:26" ht="14.4" x14ac:dyDescent="0.3">
      <c r="A80" s="3">
        <v>45369</v>
      </c>
      <c r="B80" s="1">
        <v>229.80500000000001</v>
      </c>
      <c r="C80" s="1">
        <v>219.03200000000001</v>
      </c>
      <c r="D80" s="1">
        <v>218.738</v>
      </c>
      <c r="E80" s="1">
        <v>219.61600000000001</v>
      </c>
      <c r="F80" s="1">
        <v>231.96899999999999</v>
      </c>
      <c r="G80" s="1">
        <v>190.434</v>
      </c>
      <c r="H80" s="1">
        <v>97.759</v>
      </c>
      <c r="I80" s="1">
        <v>222.20599999999999</v>
      </c>
      <c r="J80" s="1">
        <v>349.66500000000002</v>
      </c>
      <c r="K80" s="1">
        <v>454.87</v>
      </c>
      <c r="L80" s="1">
        <v>463.40899999999999</v>
      </c>
      <c r="M80" s="1">
        <v>590.66300000000001</v>
      </c>
      <c r="N80" s="1">
        <v>568.99400000000003</v>
      </c>
      <c r="O80" s="1">
        <v>423.59699999999998</v>
      </c>
      <c r="P80" s="1">
        <v>432.32299999999998</v>
      </c>
      <c r="Q80" s="1">
        <v>349.25900000000001</v>
      </c>
      <c r="R80" s="1">
        <v>224.31399999999999</v>
      </c>
      <c r="S80" s="1">
        <v>241.29400000000001</v>
      </c>
      <c r="T80" s="1">
        <v>344.98700000000002</v>
      </c>
      <c r="U80" s="1">
        <v>314.459</v>
      </c>
      <c r="V80" s="1">
        <v>287.49900000000002</v>
      </c>
      <c r="W80" s="1">
        <v>258.05799999999999</v>
      </c>
      <c r="X80" s="1">
        <v>236.749</v>
      </c>
      <c r="Y80" s="1">
        <v>227.95500000000001</v>
      </c>
      <c r="Z80" s="6">
        <v>7397.6540000000005</v>
      </c>
    </row>
    <row r="81" spans="1:26" ht="14.4" x14ac:dyDescent="0.3">
      <c r="A81" s="3">
        <v>45370</v>
      </c>
      <c r="B81" s="1">
        <v>220.34899999999999</v>
      </c>
      <c r="C81" s="1">
        <v>219.42500000000001</v>
      </c>
      <c r="D81" s="1">
        <v>219.619</v>
      </c>
      <c r="E81" s="1">
        <v>221.03</v>
      </c>
      <c r="F81" s="1">
        <v>237.11</v>
      </c>
      <c r="G81" s="1">
        <v>196.626</v>
      </c>
      <c r="H81" s="1">
        <v>117.396</v>
      </c>
      <c r="I81" s="1">
        <v>249.369</v>
      </c>
      <c r="J81" s="1">
        <v>430.59300000000002</v>
      </c>
      <c r="K81" s="1">
        <v>537.48599999999999</v>
      </c>
      <c r="L81" s="1">
        <v>571.04899999999998</v>
      </c>
      <c r="M81" s="1">
        <v>549.96900000000005</v>
      </c>
      <c r="N81" s="1">
        <v>594.72900000000004</v>
      </c>
      <c r="O81" s="1">
        <v>491.411</v>
      </c>
      <c r="P81" s="1">
        <v>551.59400000000005</v>
      </c>
      <c r="Q81" s="1">
        <v>408.202</v>
      </c>
      <c r="R81" s="1">
        <v>311.596</v>
      </c>
      <c r="S81" s="1">
        <v>312.05599999999998</v>
      </c>
      <c r="T81" s="1">
        <v>377.685</v>
      </c>
      <c r="U81" s="1">
        <v>350.02600000000001</v>
      </c>
      <c r="V81" s="1">
        <v>322.09399999999999</v>
      </c>
      <c r="W81" s="1">
        <v>280.32600000000002</v>
      </c>
      <c r="X81" s="1">
        <v>249.02699999999999</v>
      </c>
      <c r="Y81" s="1">
        <v>249.39500000000001</v>
      </c>
      <c r="Z81" s="6">
        <v>8268.1620000000003</v>
      </c>
    </row>
    <row r="82" spans="1:26" ht="14.4" x14ac:dyDescent="0.3">
      <c r="A82" s="3">
        <v>45371</v>
      </c>
      <c r="B82" s="1">
        <v>246.06100000000001</v>
      </c>
      <c r="C82" s="1">
        <v>232.53200000000001</v>
      </c>
      <c r="D82" s="1">
        <v>230.649</v>
      </c>
      <c r="E82" s="1">
        <v>232.29599999999999</v>
      </c>
      <c r="F82" s="1">
        <v>238.291</v>
      </c>
      <c r="G82" s="1">
        <v>197.95</v>
      </c>
      <c r="H82" s="1">
        <v>163.54900000000001</v>
      </c>
      <c r="I82" s="1">
        <v>348.08800000000002</v>
      </c>
      <c r="J82" s="1">
        <v>590.19000000000005</v>
      </c>
      <c r="K82" s="1">
        <v>696.72500000000002</v>
      </c>
      <c r="L82" s="1">
        <v>707.54300000000001</v>
      </c>
      <c r="M82" s="1">
        <v>677.31</v>
      </c>
      <c r="N82" s="1">
        <v>642.75400000000002</v>
      </c>
      <c r="O82" s="1">
        <v>618.48099999999999</v>
      </c>
      <c r="P82" s="1">
        <v>562.39800000000002</v>
      </c>
      <c r="Q82" s="1">
        <v>419.52199999999999</v>
      </c>
      <c r="R82" s="1">
        <v>237.929</v>
      </c>
      <c r="S82" s="1">
        <v>212.57400000000001</v>
      </c>
      <c r="T82" s="1">
        <v>335.34800000000001</v>
      </c>
      <c r="U82" s="1">
        <v>316.89499999999998</v>
      </c>
      <c r="V82" s="1">
        <v>300.38</v>
      </c>
      <c r="W82" s="1">
        <v>275.51799999999997</v>
      </c>
      <c r="X82" s="1">
        <v>242.66200000000001</v>
      </c>
      <c r="Y82" s="1">
        <v>239.143</v>
      </c>
      <c r="Z82" s="6">
        <v>8964.7879999999986</v>
      </c>
    </row>
    <row r="83" spans="1:26" ht="14.4" x14ac:dyDescent="0.3">
      <c r="A83" s="3">
        <v>45372</v>
      </c>
      <c r="B83" s="1">
        <v>235.35300000000001</v>
      </c>
      <c r="C83" s="1">
        <v>225.636</v>
      </c>
      <c r="D83" s="1">
        <v>224.452</v>
      </c>
      <c r="E83" s="1">
        <v>225.148</v>
      </c>
      <c r="F83" s="1">
        <v>239.83500000000001</v>
      </c>
      <c r="G83" s="1">
        <v>190.495</v>
      </c>
      <c r="H83" s="1">
        <v>149.899</v>
      </c>
      <c r="I83" s="1">
        <v>319.13099999999997</v>
      </c>
      <c r="J83" s="1">
        <v>518.04999999999995</v>
      </c>
      <c r="K83" s="1">
        <v>629.20600000000002</v>
      </c>
      <c r="L83" s="1">
        <v>659.76800000000003</v>
      </c>
      <c r="M83" s="1">
        <v>652.47400000000005</v>
      </c>
      <c r="N83" s="1">
        <v>636.98199999999997</v>
      </c>
      <c r="O83" s="1">
        <v>585.23299999999995</v>
      </c>
      <c r="P83" s="1">
        <v>419.74</v>
      </c>
      <c r="Q83" s="1">
        <v>310.51</v>
      </c>
      <c r="R83" s="1">
        <v>224.44499999999999</v>
      </c>
      <c r="S83" s="1">
        <v>217.68299999999999</v>
      </c>
      <c r="T83" s="1">
        <v>333.577</v>
      </c>
      <c r="U83" s="1">
        <v>312.45</v>
      </c>
      <c r="V83" s="1">
        <v>302.05700000000002</v>
      </c>
      <c r="W83" s="1">
        <v>256.51900000000001</v>
      </c>
      <c r="X83" s="1">
        <v>233.423</v>
      </c>
      <c r="Y83" s="1">
        <v>232.91499999999999</v>
      </c>
      <c r="Z83" s="6">
        <v>8334.9809999999998</v>
      </c>
    </row>
    <row r="84" spans="1:26" ht="14.4" x14ac:dyDescent="0.3">
      <c r="A84" s="3">
        <v>45373</v>
      </c>
      <c r="B84" s="1">
        <v>232.00299999999999</v>
      </c>
      <c r="C84" s="1">
        <v>229.393</v>
      </c>
      <c r="D84" s="1">
        <v>220.47900000000001</v>
      </c>
      <c r="E84" s="1">
        <v>232.13300000000001</v>
      </c>
      <c r="F84" s="1">
        <v>232.06700000000001</v>
      </c>
      <c r="G84" s="1">
        <v>175.94900000000001</v>
      </c>
      <c r="H84" s="1">
        <v>137.56399999999999</v>
      </c>
      <c r="I84" s="1">
        <v>314.53500000000003</v>
      </c>
      <c r="J84" s="1">
        <v>371.654</v>
      </c>
      <c r="K84" s="1">
        <v>472.37700000000001</v>
      </c>
      <c r="L84" s="1">
        <v>531.68200000000002</v>
      </c>
      <c r="M84" s="1">
        <v>524.33500000000004</v>
      </c>
      <c r="N84" s="1">
        <v>520.70899999999995</v>
      </c>
      <c r="O84" s="1">
        <v>565.68499999999995</v>
      </c>
      <c r="P84" s="1">
        <v>523.23199999999997</v>
      </c>
      <c r="Q84" s="1">
        <v>362.137</v>
      </c>
      <c r="R84" s="1">
        <v>209.017</v>
      </c>
      <c r="S84" s="1">
        <v>132.39099999999999</v>
      </c>
      <c r="T84" s="1">
        <v>249.92099999999999</v>
      </c>
      <c r="U84" s="1">
        <v>252.12700000000001</v>
      </c>
      <c r="V84" s="1">
        <v>249.38800000000001</v>
      </c>
      <c r="W84" s="1">
        <v>245.34700000000001</v>
      </c>
      <c r="X84" s="1">
        <v>237.01599999999999</v>
      </c>
      <c r="Y84" s="1">
        <v>238.22900000000001</v>
      </c>
      <c r="Z84" s="6">
        <v>7459.37</v>
      </c>
    </row>
    <row r="85" spans="1:26" ht="14.4" x14ac:dyDescent="0.3">
      <c r="A85" s="3">
        <v>45374</v>
      </c>
      <c r="B85" s="1">
        <v>234.94200000000001</v>
      </c>
      <c r="C85" s="1">
        <v>230.107</v>
      </c>
      <c r="D85" s="1">
        <v>224.87899999999999</v>
      </c>
      <c r="E85" s="1">
        <v>222.92</v>
      </c>
      <c r="F85" s="1">
        <v>223.22300000000001</v>
      </c>
      <c r="G85" s="1">
        <v>162.68100000000001</v>
      </c>
      <c r="H85" s="1">
        <v>131.60599999999999</v>
      </c>
      <c r="I85" s="1">
        <v>315.13200000000001</v>
      </c>
      <c r="J85" s="1">
        <v>423.05500000000001</v>
      </c>
      <c r="K85" s="1">
        <v>511.363</v>
      </c>
      <c r="L85" s="1">
        <v>584.01900000000001</v>
      </c>
      <c r="M85" s="1">
        <v>586.6</v>
      </c>
      <c r="N85" s="1">
        <v>582.45000000000005</v>
      </c>
      <c r="O85" s="1">
        <v>565.87199999999996</v>
      </c>
      <c r="P85" s="1">
        <v>521.87199999999996</v>
      </c>
      <c r="Q85" s="1">
        <v>386.25599999999997</v>
      </c>
      <c r="R85" s="1">
        <v>197.73400000000001</v>
      </c>
      <c r="S85" s="1">
        <v>158.619</v>
      </c>
      <c r="T85" s="1">
        <v>299.685</v>
      </c>
      <c r="U85" s="1">
        <v>286.98899999999998</v>
      </c>
      <c r="V85" s="1">
        <v>269.87099999999998</v>
      </c>
      <c r="W85" s="1">
        <v>249.82499999999999</v>
      </c>
      <c r="X85" s="1">
        <v>233.624</v>
      </c>
      <c r="Y85" s="1">
        <v>242.072</v>
      </c>
      <c r="Z85" s="6">
        <v>7845.3960000000006</v>
      </c>
    </row>
    <row r="86" spans="1:26" ht="14.4" x14ac:dyDescent="0.3">
      <c r="A86" s="3">
        <v>45375</v>
      </c>
      <c r="B86" s="1">
        <v>230.84700000000001</v>
      </c>
      <c r="C86" s="1">
        <v>231.70699999999999</v>
      </c>
      <c r="D86" s="1">
        <v>218.90100000000001</v>
      </c>
      <c r="E86" s="1">
        <v>224.989</v>
      </c>
      <c r="F86" s="1">
        <v>234.36699999999999</v>
      </c>
      <c r="G86" s="1">
        <v>179.767</v>
      </c>
      <c r="H86" s="1">
        <v>144.18199999999999</v>
      </c>
      <c r="I86" s="1">
        <v>289.18700000000001</v>
      </c>
      <c r="J86" s="1">
        <v>425.71</v>
      </c>
      <c r="K86" s="1">
        <v>600.024</v>
      </c>
      <c r="L86" s="1">
        <v>585.97900000000004</v>
      </c>
      <c r="M86" s="1">
        <v>473.95400000000001</v>
      </c>
      <c r="N86" s="1">
        <v>564.07100000000003</v>
      </c>
      <c r="O86" s="1">
        <v>499.99799999999999</v>
      </c>
      <c r="P86" s="1">
        <v>321.988</v>
      </c>
      <c r="Q86" s="1">
        <v>228.66300000000001</v>
      </c>
      <c r="R86" s="1">
        <v>217.40899999999999</v>
      </c>
      <c r="S86" s="1">
        <v>170.42099999999999</v>
      </c>
      <c r="T86" s="1">
        <v>307.90899999999999</v>
      </c>
      <c r="U86" s="1">
        <v>290.31599999999997</v>
      </c>
      <c r="V86" s="1">
        <v>271.01400000000001</v>
      </c>
      <c r="W86" s="1">
        <v>252.43700000000001</v>
      </c>
      <c r="X86" s="1">
        <v>233.84899999999999</v>
      </c>
      <c r="Y86" s="1">
        <v>232.09200000000001</v>
      </c>
      <c r="Z86" s="6">
        <v>7429.7809999999999</v>
      </c>
    </row>
    <row r="87" spans="1:26" ht="14.4" x14ac:dyDescent="0.3">
      <c r="A87" s="3">
        <v>45376</v>
      </c>
      <c r="B87" s="1">
        <v>228.554</v>
      </c>
      <c r="C87" s="1">
        <v>210.749</v>
      </c>
      <c r="D87" s="1">
        <v>205.63</v>
      </c>
      <c r="E87" s="1">
        <v>207.423</v>
      </c>
      <c r="F87" s="1">
        <v>221.21700000000001</v>
      </c>
      <c r="G87" s="1">
        <v>165.53899999999999</v>
      </c>
      <c r="H87" s="1">
        <v>148.80199999999999</v>
      </c>
      <c r="I87" s="1">
        <v>355.02</v>
      </c>
      <c r="J87" s="1">
        <v>556.14400000000001</v>
      </c>
      <c r="K87" s="1">
        <v>634.971</v>
      </c>
      <c r="L87" s="1">
        <v>666.83199999999999</v>
      </c>
      <c r="M87" s="1">
        <v>652.77700000000004</v>
      </c>
      <c r="N87" s="1">
        <v>403.00799999999998</v>
      </c>
      <c r="O87" s="1">
        <v>545.54700000000003</v>
      </c>
      <c r="P87" s="1">
        <v>430.29199999999997</v>
      </c>
      <c r="Q87" s="1">
        <v>341.483</v>
      </c>
      <c r="R87" s="1">
        <v>215.22499999999999</v>
      </c>
      <c r="S87" s="1">
        <v>163.05699999999999</v>
      </c>
      <c r="T87" s="1">
        <v>317.93799999999999</v>
      </c>
      <c r="U87" s="1">
        <v>319.96600000000001</v>
      </c>
      <c r="V87" s="1">
        <v>303.19299999999998</v>
      </c>
      <c r="W87" s="1">
        <v>267.20600000000002</v>
      </c>
      <c r="X87" s="1">
        <v>231.59200000000001</v>
      </c>
      <c r="Y87" s="1">
        <v>221.453</v>
      </c>
      <c r="Z87" s="6">
        <v>8013.6180000000013</v>
      </c>
    </row>
    <row r="88" spans="1:26" ht="14.4" x14ac:dyDescent="0.3">
      <c r="A88" s="3">
        <v>45377</v>
      </c>
      <c r="B88" s="1">
        <v>220.97</v>
      </c>
      <c r="C88" s="1">
        <v>219.792</v>
      </c>
      <c r="D88" s="1">
        <v>219.239</v>
      </c>
      <c r="E88" s="1">
        <v>229.756</v>
      </c>
      <c r="F88" s="1">
        <v>235.285</v>
      </c>
      <c r="G88" s="1">
        <v>168.91399999999999</v>
      </c>
      <c r="H88" s="1">
        <v>167.59800000000001</v>
      </c>
      <c r="I88" s="1">
        <v>323.31900000000002</v>
      </c>
      <c r="J88" s="1">
        <v>553.88699999999994</v>
      </c>
      <c r="K88" s="1">
        <v>680.84199999999998</v>
      </c>
      <c r="L88" s="1">
        <v>694.89400000000001</v>
      </c>
      <c r="M88" s="1">
        <v>704.36800000000005</v>
      </c>
      <c r="N88" s="1">
        <v>684.6</v>
      </c>
      <c r="O88" s="1">
        <v>649.97699999999998</v>
      </c>
      <c r="P88" s="1">
        <v>570.70399999999995</v>
      </c>
      <c r="Q88" s="1">
        <v>417.38900000000001</v>
      </c>
      <c r="R88" s="1">
        <v>254.31800000000001</v>
      </c>
      <c r="S88" s="1">
        <v>247.04900000000001</v>
      </c>
      <c r="T88" s="1">
        <v>365.875</v>
      </c>
      <c r="U88" s="1">
        <v>326.36500000000001</v>
      </c>
      <c r="V88" s="1">
        <v>290.17099999999999</v>
      </c>
      <c r="W88" s="1">
        <v>255.46899999999999</v>
      </c>
      <c r="X88" s="1">
        <v>231.453</v>
      </c>
      <c r="Y88" s="1">
        <v>233.60900000000001</v>
      </c>
      <c r="Z88" s="6">
        <v>8945.8429999999989</v>
      </c>
    </row>
    <row r="89" spans="1:26" ht="14.4" x14ac:dyDescent="0.3">
      <c r="A89" s="3">
        <v>45378</v>
      </c>
      <c r="B89" s="1">
        <v>231.15100000000001</v>
      </c>
      <c r="C89" s="1">
        <v>220.29300000000001</v>
      </c>
      <c r="D89" s="1">
        <v>217.46100000000001</v>
      </c>
      <c r="E89" s="1">
        <v>221.62</v>
      </c>
      <c r="F89" s="1">
        <v>225.572</v>
      </c>
      <c r="G89" s="1">
        <v>154.68600000000001</v>
      </c>
      <c r="H89" s="1">
        <v>126.602</v>
      </c>
      <c r="I89" s="1">
        <v>217.78399999999999</v>
      </c>
      <c r="J89" s="1">
        <v>348.964</v>
      </c>
      <c r="K89" s="1">
        <v>568.60799999999995</v>
      </c>
      <c r="L89" s="1">
        <v>644.00599999999997</v>
      </c>
      <c r="M89" s="1">
        <v>649.62900000000002</v>
      </c>
      <c r="N89" s="1">
        <v>620.66200000000003</v>
      </c>
      <c r="O89" s="1">
        <v>579.87900000000002</v>
      </c>
      <c r="P89" s="1">
        <v>477.07400000000001</v>
      </c>
      <c r="Q89" s="1">
        <v>341.041</v>
      </c>
      <c r="R89" s="1">
        <v>212.911</v>
      </c>
      <c r="S89" s="1">
        <v>198.267</v>
      </c>
      <c r="T89" s="1">
        <v>346.30799999999999</v>
      </c>
      <c r="U89" s="1">
        <v>324.07499999999999</v>
      </c>
      <c r="V89" s="1">
        <v>273.04700000000003</v>
      </c>
      <c r="W89" s="1">
        <v>228.94800000000001</v>
      </c>
      <c r="X89" s="1">
        <v>193.559</v>
      </c>
      <c r="Y89" s="1">
        <v>233.08099999999999</v>
      </c>
      <c r="Z89" s="6">
        <v>7855.2280000000001</v>
      </c>
    </row>
    <row r="90" spans="1:26" ht="14.4" x14ac:dyDescent="0.3">
      <c r="A90" s="3">
        <v>45379</v>
      </c>
      <c r="B90" s="1">
        <v>225.41499999999999</v>
      </c>
      <c r="C90" s="1">
        <v>216.94900000000001</v>
      </c>
      <c r="D90" s="1">
        <v>215.98500000000001</v>
      </c>
      <c r="E90" s="1">
        <v>208.66399999999999</v>
      </c>
      <c r="F90" s="1">
        <v>220.61099999999999</v>
      </c>
      <c r="G90" s="1">
        <v>145.185</v>
      </c>
      <c r="H90" s="1">
        <v>150.20400000000001</v>
      </c>
      <c r="I90" s="1">
        <v>310.94299999999998</v>
      </c>
      <c r="J90" s="1">
        <v>497.55799999999999</v>
      </c>
      <c r="K90" s="1">
        <v>605.86599999999999</v>
      </c>
      <c r="L90" s="1">
        <v>637.54600000000005</v>
      </c>
      <c r="M90" s="1">
        <v>639.06299999999999</v>
      </c>
      <c r="N90" s="1">
        <v>631.12199999999996</v>
      </c>
      <c r="O90" s="1">
        <v>603.14599999999996</v>
      </c>
      <c r="P90" s="1">
        <v>505.08</v>
      </c>
      <c r="Q90" s="1">
        <v>381.142</v>
      </c>
      <c r="R90" s="1">
        <v>235.119</v>
      </c>
      <c r="S90" s="1">
        <v>198.55099999999999</v>
      </c>
      <c r="T90" s="1">
        <v>330.88799999999998</v>
      </c>
      <c r="U90" s="1">
        <v>307.87400000000002</v>
      </c>
      <c r="V90" s="1">
        <v>288.24799999999999</v>
      </c>
      <c r="W90" s="1">
        <v>259.505</v>
      </c>
      <c r="X90" s="1">
        <v>217.173</v>
      </c>
      <c r="Y90" s="1">
        <v>218.31800000000001</v>
      </c>
      <c r="Z90" s="6">
        <v>8250.1549999999988</v>
      </c>
    </row>
    <row r="91" spans="1:26" ht="14.4" x14ac:dyDescent="0.3">
      <c r="A91" s="3">
        <v>45380</v>
      </c>
      <c r="B91" s="1">
        <v>58.601999999999997</v>
      </c>
      <c r="C91" s="1">
        <v>58.326999999999998</v>
      </c>
      <c r="D91" s="1">
        <v>0</v>
      </c>
      <c r="E91" s="1">
        <v>59.783000000000001</v>
      </c>
      <c r="F91" s="1">
        <v>71.915000000000006</v>
      </c>
      <c r="G91" s="1">
        <v>72.837999999999994</v>
      </c>
      <c r="H91" s="1">
        <v>80.572999999999993</v>
      </c>
      <c r="I91" s="1">
        <v>101.062</v>
      </c>
      <c r="J91" s="1">
        <v>144.22200000000001</v>
      </c>
      <c r="K91" s="1">
        <v>206.62</v>
      </c>
      <c r="L91" s="1">
        <v>286.63499999999999</v>
      </c>
      <c r="M91" s="1">
        <v>365.72</v>
      </c>
      <c r="N91" s="1">
        <v>413.30799999999999</v>
      </c>
      <c r="O91" s="1">
        <v>380.69900000000001</v>
      </c>
      <c r="P91" s="1">
        <v>353.00299999999999</v>
      </c>
      <c r="Q91" s="1">
        <v>240.21100000000001</v>
      </c>
      <c r="R91" s="1">
        <v>240.98699999999999</v>
      </c>
      <c r="S91" s="1">
        <v>166.28100000000001</v>
      </c>
      <c r="T91" s="1">
        <v>71.382000000000005</v>
      </c>
      <c r="U91" s="1">
        <v>71.406999999999996</v>
      </c>
      <c r="V91" s="1">
        <v>71.372</v>
      </c>
      <c r="W91" s="1">
        <v>70.116</v>
      </c>
      <c r="X91" s="1">
        <v>69.933999999999997</v>
      </c>
      <c r="Y91" s="1">
        <v>62.259</v>
      </c>
      <c r="Z91" s="6">
        <v>3717.2560000000003</v>
      </c>
    </row>
    <row r="92" spans="1:26" ht="14.4" x14ac:dyDescent="0.3">
      <c r="A92" s="3">
        <v>45381</v>
      </c>
      <c r="B92" s="1">
        <v>213.06800000000001</v>
      </c>
      <c r="C92" s="1">
        <v>211.524</v>
      </c>
      <c r="D92" s="1">
        <v>210.42599999999999</v>
      </c>
      <c r="E92" s="1">
        <v>212.17699999999999</v>
      </c>
      <c r="F92" s="1">
        <v>210.506</v>
      </c>
      <c r="G92" s="1">
        <v>209.636</v>
      </c>
      <c r="H92" s="1">
        <v>126.977</v>
      </c>
      <c r="I92" s="1">
        <v>117.182</v>
      </c>
      <c r="J92" s="1">
        <v>267.40699999999998</v>
      </c>
      <c r="K92" s="1">
        <v>426.16500000000002</v>
      </c>
      <c r="L92" s="1">
        <v>543.02800000000002</v>
      </c>
      <c r="M92" s="1">
        <v>572.79399999999998</v>
      </c>
      <c r="N92" s="1">
        <v>577.75400000000002</v>
      </c>
      <c r="O92" s="1">
        <v>571.96400000000006</v>
      </c>
      <c r="P92" s="1">
        <v>551.96199999999999</v>
      </c>
      <c r="Q92" s="1">
        <v>485.94400000000002</v>
      </c>
      <c r="R92" s="1">
        <v>347.61900000000003</v>
      </c>
      <c r="S92" s="1">
        <v>175.96899999999999</v>
      </c>
      <c r="T92" s="1">
        <v>103.096</v>
      </c>
      <c r="U92" s="1">
        <v>252.37</v>
      </c>
      <c r="V92" s="1">
        <v>253.88300000000001</v>
      </c>
      <c r="W92" s="1">
        <v>246.988</v>
      </c>
      <c r="X92" s="1">
        <v>234.37100000000001</v>
      </c>
      <c r="Y92" s="1">
        <v>223.173</v>
      </c>
      <c r="Z92" s="6">
        <v>7345.9830000000002</v>
      </c>
    </row>
    <row r="93" spans="1:26" ht="14.4" x14ac:dyDescent="0.3">
      <c r="A93" s="3">
        <v>45382</v>
      </c>
      <c r="B93" s="1">
        <v>220.91399999999999</v>
      </c>
      <c r="C93" s="1">
        <v>221.30500000000001</v>
      </c>
      <c r="D93" s="1">
        <v>210.346</v>
      </c>
      <c r="E93" s="1">
        <v>209.03299999999999</v>
      </c>
      <c r="F93" s="1">
        <v>213.958</v>
      </c>
      <c r="G93" s="1">
        <v>229.65299999999999</v>
      </c>
      <c r="H93" s="1">
        <v>152.328</v>
      </c>
      <c r="I93" s="1">
        <v>172.79499999999999</v>
      </c>
      <c r="J93" s="1">
        <v>356.22</v>
      </c>
      <c r="K93" s="1">
        <v>526.51</v>
      </c>
      <c r="L93" s="1">
        <v>635.68600000000004</v>
      </c>
      <c r="M93" s="1">
        <v>670.31399999999996</v>
      </c>
      <c r="N93" s="1">
        <v>659.99</v>
      </c>
      <c r="O93" s="1">
        <v>641.46500000000003</v>
      </c>
      <c r="P93" s="1">
        <v>617.75199999999995</v>
      </c>
      <c r="Q93" s="1">
        <v>551.12800000000004</v>
      </c>
      <c r="R93" s="1">
        <v>420.714</v>
      </c>
      <c r="S93" s="1">
        <v>300.19</v>
      </c>
      <c r="T93" s="1">
        <v>246.71</v>
      </c>
      <c r="U93" s="1">
        <v>379.74700000000001</v>
      </c>
      <c r="V93" s="1">
        <v>359.81200000000001</v>
      </c>
      <c r="W93" s="1">
        <v>302.04000000000002</v>
      </c>
      <c r="X93" s="1">
        <v>230.53700000000001</v>
      </c>
      <c r="Y93" s="1">
        <v>233.85300000000001</v>
      </c>
      <c r="Z93" s="6">
        <v>8763</v>
      </c>
    </row>
    <row r="94" spans="1:26" ht="14.4" x14ac:dyDescent="0.3">
      <c r="A94" s="3">
        <v>45383</v>
      </c>
      <c r="B94" s="1">
        <v>232.982</v>
      </c>
      <c r="C94" s="1">
        <v>223.39400000000001</v>
      </c>
      <c r="D94" s="1">
        <v>215.983</v>
      </c>
      <c r="E94" s="1">
        <v>224.30699999999999</v>
      </c>
      <c r="F94" s="1">
        <v>233.97900000000001</v>
      </c>
      <c r="G94" s="1">
        <v>237.517</v>
      </c>
      <c r="H94" s="1">
        <v>146.38800000000001</v>
      </c>
      <c r="I94" s="1">
        <v>176.54599999999999</v>
      </c>
      <c r="J94" s="1">
        <v>381.41800000000001</v>
      </c>
      <c r="K94" s="1">
        <v>529.68499999999995</v>
      </c>
      <c r="L94" s="1">
        <v>616.58500000000004</v>
      </c>
      <c r="M94" s="1">
        <v>609.05200000000002</v>
      </c>
      <c r="N94" s="1">
        <v>639.73699999999997</v>
      </c>
      <c r="O94" s="1">
        <v>621.29399999999998</v>
      </c>
      <c r="P94" s="1">
        <v>620.79</v>
      </c>
      <c r="Q94" s="1">
        <v>562.89300000000003</v>
      </c>
      <c r="R94" s="1">
        <v>412.67</v>
      </c>
      <c r="S94" s="1">
        <v>277.947</v>
      </c>
      <c r="T94" s="1">
        <v>242.81100000000001</v>
      </c>
      <c r="U94" s="1">
        <v>367.012</v>
      </c>
      <c r="V94" s="1">
        <v>292.16300000000001</v>
      </c>
      <c r="W94" s="1">
        <v>264.39999999999998</v>
      </c>
      <c r="X94" s="1">
        <v>231.34700000000001</v>
      </c>
      <c r="Y94" s="1">
        <v>220.92599999999999</v>
      </c>
      <c r="Z94" s="6">
        <v>8581.8259999999991</v>
      </c>
    </row>
    <row r="95" spans="1:26" ht="14.4" x14ac:dyDescent="0.3">
      <c r="A95" s="3">
        <v>45384</v>
      </c>
      <c r="B95" s="1">
        <v>218.88900000000001</v>
      </c>
      <c r="C95" s="1">
        <v>218.37899999999999</v>
      </c>
      <c r="D95" s="1">
        <v>216.9</v>
      </c>
      <c r="E95" s="1">
        <v>218.86500000000001</v>
      </c>
      <c r="F95" s="1">
        <v>229.9</v>
      </c>
      <c r="G95" s="1">
        <v>232.732</v>
      </c>
      <c r="H95" s="1">
        <v>146.80000000000001</v>
      </c>
      <c r="I95" s="1">
        <v>178.667</v>
      </c>
      <c r="J95" s="1">
        <v>392.78399999999999</v>
      </c>
      <c r="K95" s="1">
        <v>513.928</v>
      </c>
      <c r="L95" s="1">
        <v>602.64099999999996</v>
      </c>
      <c r="M95" s="1">
        <v>665.85599999999999</v>
      </c>
      <c r="N95" s="1">
        <v>679.76199999999994</v>
      </c>
      <c r="O95" s="1">
        <v>514.35</v>
      </c>
      <c r="P95" s="1">
        <v>489.31</v>
      </c>
      <c r="Q95" s="1">
        <v>318.57299999999998</v>
      </c>
      <c r="R95" s="1">
        <v>413.81400000000002</v>
      </c>
      <c r="S95" s="1">
        <v>322.89600000000002</v>
      </c>
      <c r="T95" s="1">
        <v>258.358</v>
      </c>
      <c r="U95" s="1">
        <v>382.44400000000002</v>
      </c>
      <c r="V95" s="1">
        <v>320.07600000000002</v>
      </c>
      <c r="W95" s="1">
        <v>250.40799999999999</v>
      </c>
      <c r="X95" s="1">
        <v>224.48699999999999</v>
      </c>
      <c r="Y95" s="1">
        <v>230.82300000000001</v>
      </c>
      <c r="Z95" s="6">
        <v>8241.6420000000016</v>
      </c>
    </row>
    <row r="96" spans="1:26" ht="14.4" x14ac:dyDescent="0.3">
      <c r="A96" s="3">
        <v>45385</v>
      </c>
      <c r="B96" s="1">
        <v>230.035</v>
      </c>
      <c r="C96" s="1">
        <v>224.84399999999999</v>
      </c>
      <c r="D96" s="1">
        <v>217.488</v>
      </c>
      <c r="E96" s="1">
        <v>224.72</v>
      </c>
      <c r="F96" s="1">
        <v>222.97200000000001</v>
      </c>
      <c r="G96" s="1">
        <v>228.41300000000001</v>
      </c>
      <c r="H96" s="1">
        <v>137.22300000000001</v>
      </c>
      <c r="I96" s="1">
        <v>168.47200000000001</v>
      </c>
      <c r="J96" s="1">
        <v>361.20600000000002</v>
      </c>
      <c r="K96" s="1">
        <v>521</v>
      </c>
      <c r="L96" s="1">
        <v>626.375</v>
      </c>
      <c r="M96" s="1">
        <v>666.51099999999997</v>
      </c>
      <c r="N96" s="1">
        <v>667.58699999999999</v>
      </c>
      <c r="O96" s="1">
        <v>652.85599999999999</v>
      </c>
      <c r="P96" s="1">
        <v>618.52499999999998</v>
      </c>
      <c r="Q96" s="1">
        <v>555.90200000000004</v>
      </c>
      <c r="R96" s="1">
        <v>424.27699999999999</v>
      </c>
      <c r="S96" s="1">
        <v>289.81799999999998</v>
      </c>
      <c r="T96" s="1">
        <v>245.95699999999999</v>
      </c>
      <c r="U96" s="1">
        <v>368.60599999999999</v>
      </c>
      <c r="V96" s="1">
        <v>344.75200000000001</v>
      </c>
      <c r="W96" s="1">
        <v>302.18799999999999</v>
      </c>
      <c r="X96" s="1">
        <v>218.90199999999999</v>
      </c>
      <c r="Y96" s="1">
        <v>224.30500000000001</v>
      </c>
      <c r="Z96" s="6">
        <v>8742.9339999999993</v>
      </c>
    </row>
    <row r="97" spans="1:26" ht="14.4" x14ac:dyDescent="0.3">
      <c r="A97" s="3">
        <v>45386</v>
      </c>
      <c r="B97" s="1">
        <v>222.34899999999999</v>
      </c>
      <c r="C97" s="1">
        <v>222.77500000000001</v>
      </c>
      <c r="D97" s="1">
        <v>220.95699999999999</v>
      </c>
      <c r="E97" s="1">
        <v>211.32900000000001</v>
      </c>
      <c r="F97" s="1">
        <v>226.238</v>
      </c>
      <c r="G97" s="1">
        <v>236.70099999999999</v>
      </c>
      <c r="H97" s="1">
        <v>148.91200000000001</v>
      </c>
      <c r="I97" s="1">
        <v>191.10499999999999</v>
      </c>
      <c r="J97" s="1">
        <v>376.15699999999998</v>
      </c>
      <c r="K97" s="1">
        <v>541.09299999999996</v>
      </c>
      <c r="L97" s="1">
        <v>647.03700000000003</v>
      </c>
      <c r="M97" s="1">
        <v>685.351</v>
      </c>
      <c r="N97" s="1">
        <v>684.69100000000003</v>
      </c>
      <c r="O97" s="1">
        <v>668.23900000000003</v>
      </c>
      <c r="P97" s="1">
        <v>629.005</v>
      </c>
      <c r="Q97" s="1">
        <v>605.19799999999998</v>
      </c>
      <c r="R97" s="1">
        <v>483.62900000000002</v>
      </c>
      <c r="S97" s="1">
        <v>318.673</v>
      </c>
      <c r="T97" s="1">
        <v>251.43700000000001</v>
      </c>
      <c r="U97" s="1">
        <v>393.12799999999999</v>
      </c>
      <c r="V97" s="1">
        <v>320.94099999999997</v>
      </c>
      <c r="W97" s="1">
        <v>256.36599999999999</v>
      </c>
      <c r="X97" s="1">
        <v>222.3</v>
      </c>
      <c r="Y97" s="1">
        <v>222.97800000000001</v>
      </c>
      <c r="Z97" s="6">
        <v>8986.5889999999999</v>
      </c>
    </row>
    <row r="98" spans="1:26" ht="14.4" x14ac:dyDescent="0.3">
      <c r="A98" s="3">
        <v>45387</v>
      </c>
      <c r="B98" s="1">
        <v>225.239</v>
      </c>
      <c r="C98" s="1">
        <v>223.988</v>
      </c>
      <c r="D98" s="1">
        <v>225.74199999999999</v>
      </c>
      <c r="E98" s="1">
        <v>237.78100000000001</v>
      </c>
      <c r="F98" s="1">
        <v>236.98599999999999</v>
      </c>
      <c r="G98" s="1">
        <v>229.85599999999999</v>
      </c>
      <c r="H98" s="1">
        <v>133.245</v>
      </c>
      <c r="I98" s="1">
        <v>208.68299999999999</v>
      </c>
      <c r="J98" s="1">
        <v>391.92899999999997</v>
      </c>
      <c r="K98" s="1">
        <v>521.49199999999996</v>
      </c>
      <c r="L98" s="1">
        <v>611.55799999999999</v>
      </c>
      <c r="M98" s="1">
        <v>647.02099999999996</v>
      </c>
      <c r="N98" s="1">
        <v>634.50699999999995</v>
      </c>
      <c r="O98" s="1">
        <v>625.47699999999998</v>
      </c>
      <c r="P98" s="1">
        <v>597.00800000000004</v>
      </c>
      <c r="Q98" s="1">
        <v>518.697</v>
      </c>
      <c r="R98" s="1">
        <v>364.32799999999997</v>
      </c>
      <c r="S98" s="1">
        <v>181.01499999999999</v>
      </c>
      <c r="T98" s="1">
        <v>106.652</v>
      </c>
      <c r="U98" s="1">
        <v>229.529</v>
      </c>
      <c r="V98" s="1">
        <v>228.38300000000001</v>
      </c>
      <c r="W98" s="1">
        <v>224.846</v>
      </c>
      <c r="X98" s="1">
        <v>221.26599999999999</v>
      </c>
      <c r="Y98" s="1">
        <v>227.39500000000001</v>
      </c>
      <c r="Z98" s="6">
        <v>8052.6229999999978</v>
      </c>
    </row>
    <row r="99" spans="1:26" ht="14.4" x14ac:dyDescent="0.3">
      <c r="A99" s="3">
        <v>45388</v>
      </c>
      <c r="B99" s="1">
        <v>224.49100000000001</v>
      </c>
      <c r="C99" s="1">
        <v>220.44</v>
      </c>
      <c r="D99" s="1">
        <v>213.87200000000001</v>
      </c>
      <c r="E99" s="1">
        <v>211.76400000000001</v>
      </c>
      <c r="F99" s="1">
        <v>210.762</v>
      </c>
      <c r="G99" s="1">
        <v>213.39</v>
      </c>
      <c r="H99" s="1">
        <v>105.93300000000001</v>
      </c>
      <c r="I99" s="1">
        <v>146.53</v>
      </c>
      <c r="J99" s="1">
        <v>331.68700000000001</v>
      </c>
      <c r="K99" s="1">
        <v>503.44299999999998</v>
      </c>
      <c r="L99" s="1">
        <v>595.38499999999999</v>
      </c>
      <c r="M99" s="1">
        <v>620.55499999999995</v>
      </c>
      <c r="N99" s="1">
        <v>626.56700000000001</v>
      </c>
      <c r="O99" s="1">
        <v>619.98800000000006</v>
      </c>
      <c r="P99" s="1">
        <v>598.70799999999997</v>
      </c>
      <c r="Q99" s="1">
        <v>549.303</v>
      </c>
      <c r="R99" s="1">
        <v>406.21100000000001</v>
      </c>
      <c r="S99" s="1">
        <v>204.94800000000001</v>
      </c>
      <c r="T99" s="1">
        <v>88.647000000000006</v>
      </c>
      <c r="U99" s="1">
        <v>266.30799999999999</v>
      </c>
      <c r="V99" s="1">
        <v>268.48200000000003</v>
      </c>
      <c r="W99" s="1">
        <v>236.75200000000001</v>
      </c>
      <c r="X99" s="1">
        <v>224.42</v>
      </c>
      <c r="Y99" s="1">
        <v>224.09899999999999</v>
      </c>
      <c r="Z99" s="6">
        <v>7912.6850000000004</v>
      </c>
    </row>
    <row r="100" spans="1:26" ht="14.4" x14ac:dyDescent="0.3">
      <c r="A100" s="3">
        <v>45389</v>
      </c>
      <c r="B100" s="1">
        <v>222.70699999999999</v>
      </c>
      <c r="C100" s="1">
        <v>214.125</v>
      </c>
      <c r="D100" s="1">
        <v>210.619</v>
      </c>
      <c r="E100" s="1">
        <v>213.749</v>
      </c>
      <c r="F100" s="1">
        <v>231.29400000000001</v>
      </c>
      <c r="G100" s="1">
        <v>231.28200000000001</v>
      </c>
      <c r="H100" s="1">
        <v>128.833</v>
      </c>
      <c r="I100" s="1">
        <v>208.45699999999999</v>
      </c>
      <c r="J100" s="1">
        <v>430.36700000000002</v>
      </c>
      <c r="K100" s="1">
        <v>571.88</v>
      </c>
      <c r="L100" s="1">
        <v>637.76199999999994</v>
      </c>
      <c r="M100" s="1">
        <v>680.15200000000004</v>
      </c>
      <c r="N100" s="1">
        <v>652.70000000000005</v>
      </c>
      <c r="O100" s="1">
        <v>664.154</v>
      </c>
      <c r="P100" s="1">
        <v>645.83900000000006</v>
      </c>
      <c r="Q100" s="1">
        <v>570.59699999999998</v>
      </c>
      <c r="R100" s="1">
        <v>427.08699999999999</v>
      </c>
      <c r="S100" s="1">
        <v>278.43400000000003</v>
      </c>
      <c r="T100" s="1">
        <v>216.13900000000001</v>
      </c>
      <c r="U100" s="1">
        <v>341.78</v>
      </c>
      <c r="V100" s="1">
        <v>304.27699999999999</v>
      </c>
      <c r="W100" s="1">
        <v>240.512</v>
      </c>
      <c r="X100" s="1">
        <v>234.453</v>
      </c>
      <c r="Y100" s="1">
        <v>239.732</v>
      </c>
      <c r="Z100" s="6">
        <v>8796.9309999999987</v>
      </c>
    </row>
    <row r="101" spans="1:26" ht="14.4" x14ac:dyDescent="0.3">
      <c r="A101" s="3">
        <v>45390</v>
      </c>
      <c r="B101" s="1">
        <v>232.15700000000001</v>
      </c>
      <c r="C101" s="1">
        <v>214.00299999999999</v>
      </c>
      <c r="D101" s="1">
        <v>215.012</v>
      </c>
      <c r="E101" s="1">
        <v>215.96299999999999</v>
      </c>
      <c r="F101" s="1">
        <v>226.67</v>
      </c>
      <c r="G101" s="1">
        <v>234.38800000000001</v>
      </c>
      <c r="H101" s="1">
        <v>129.95599999999999</v>
      </c>
      <c r="I101" s="1">
        <v>235.90199999999999</v>
      </c>
      <c r="J101" s="1">
        <v>386.68599999999998</v>
      </c>
      <c r="K101" s="1">
        <v>374.38600000000002</v>
      </c>
      <c r="L101" s="1">
        <v>451.524</v>
      </c>
      <c r="M101" s="1">
        <v>372.33300000000003</v>
      </c>
      <c r="N101" s="1">
        <v>676.596</v>
      </c>
      <c r="O101" s="1">
        <v>664.58799999999997</v>
      </c>
      <c r="P101" s="1">
        <v>630.68899999999996</v>
      </c>
      <c r="Q101" s="1">
        <v>599.28099999999995</v>
      </c>
      <c r="R101" s="1">
        <v>446.96800000000002</v>
      </c>
      <c r="S101" s="1">
        <v>248.286</v>
      </c>
      <c r="T101" s="1">
        <v>166.20500000000001</v>
      </c>
      <c r="U101" s="1">
        <v>312.28800000000001</v>
      </c>
      <c r="V101" s="1">
        <v>292.89600000000002</v>
      </c>
      <c r="W101" s="1">
        <v>251.69499999999999</v>
      </c>
      <c r="X101" s="1">
        <v>232.209</v>
      </c>
      <c r="Y101" s="1">
        <v>238.57900000000001</v>
      </c>
      <c r="Z101" s="6">
        <v>8049.2599999999984</v>
      </c>
    </row>
    <row r="102" spans="1:26" ht="14.4" x14ac:dyDescent="0.3">
      <c r="A102" s="3">
        <v>45391</v>
      </c>
      <c r="B102" s="1">
        <v>237.339</v>
      </c>
      <c r="C102" s="1">
        <v>229.70099999999999</v>
      </c>
      <c r="D102" s="1">
        <v>225.68299999999999</v>
      </c>
      <c r="E102" s="1">
        <v>224.42699999999999</v>
      </c>
      <c r="F102" s="1">
        <v>233.39699999999999</v>
      </c>
      <c r="G102" s="1">
        <v>239.14</v>
      </c>
      <c r="H102" s="1">
        <v>139.34800000000001</v>
      </c>
      <c r="I102" s="1">
        <v>168.98500000000001</v>
      </c>
      <c r="J102" s="1">
        <v>403.01100000000002</v>
      </c>
      <c r="K102" s="1">
        <v>496.14600000000002</v>
      </c>
      <c r="L102" s="1">
        <v>639.11300000000006</v>
      </c>
      <c r="M102" s="1">
        <v>658.78700000000003</v>
      </c>
      <c r="N102" s="1">
        <v>583.64700000000005</v>
      </c>
      <c r="O102" s="1">
        <v>579.12699999999995</v>
      </c>
      <c r="P102" s="1">
        <v>616.72</v>
      </c>
      <c r="Q102" s="1">
        <v>556.61400000000003</v>
      </c>
      <c r="R102" s="1">
        <v>440.66800000000001</v>
      </c>
      <c r="S102" s="1">
        <v>296.02</v>
      </c>
      <c r="T102" s="1">
        <v>210.43199999999999</v>
      </c>
      <c r="U102" s="1">
        <v>367.89499999999998</v>
      </c>
      <c r="V102" s="1">
        <v>305.01799999999997</v>
      </c>
      <c r="W102" s="1">
        <v>244.858</v>
      </c>
      <c r="X102" s="1">
        <v>225.00899999999999</v>
      </c>
      <c r="Y102" s="1">
        <v>227.42500000000001</v>
      </c>
      <c r="Z102" s="6">
        <v>8548.51</v>
      </c>
    </row>
    <row r="103" spans="1:26" ht="14.4" x14ac:dyDescent="0.3">
      <c r="A103" s="3">
        <v>45392</v>
      </c>
      <c r="B103" s="1">
        <v>220.30699999999999</v>
      </c>
      <c r="C103" s="1">
        <v>215.72</v>
      </c>
      <c r="D103" s="1">
        <v>215.745</v>
      </c>
      <c r="E103" s="1">
        <v>217.40299999999999</v>
      </c>
      <c r="F103" s="1">
        <v>221.571</v>
      </c>
      <c r="G103" s="1">
        <v>226.89500000000001</v>
      </c>
      <c r="H103" s="1">
        <v>117.681</v>
      </c>
      <c r="I103" s="1">
        <v>146.887</v>
      </c>
      <c r="J103" s="1">
        <v>290.17399999999998</v>
      </c>
      <c r="K103" s="1">
        <v>363.69400000000002</v>
      </c>
      <c r="L103" s="1">
        <v>352.39</v>
      </c>
      <c r="M103" s="1">
        <v>479.24</v>
      </c>
      <c r="N103" s="1">
        <v>609.46400000000006</v>
      </c>
      <c r="O103" s="1">
        <v>531.92999999999995</v>
      </c>
      <c r="P103" s="1">
        <v>369.67500000000001</v>
      </c>
      <c r="Q103" s="1">
        <v>595.22199999999998</v>
      </c>
      <c r="R103" s="1">
        <v>450.95299999999997</v>
      </c>
      <c r="S103" s="1">
        <v>253.99299999999999</v>
      </c>
      <c r="T103" s="1">
        <v>172.893</v>
      </c>
      <c r="U103" s="1">
        <v>325.25400000000002</v>
      </c>
      <c r="V103" s="1">
        <v>299.24799999999999</v>
      </c>
      <c r="W103" s="1">
        <v>280.702</v>
      </c>
      <c r="X103" s="1">
        <v>252.35499999999999</v>
      </c>
      <c r="Y103" s="1">
        <v>253.36</v>
      </c>
      <c r="Z103" s="6">
        <v>7462.7559999999985</v>
      </c>
    </row>
    <row r="104" spans="1:26" ht="14.4" x14ac:dyDescent="0.3">
      <c r="A104" s="3">
        <v>45393</v>
      </c>
      <c r="B104" s="1">
        <v>246.197</v>
      </c>
      <c r="C104" s="1">
        <v>227.34299999999999</v>
      </c>
      <c r="D104" s="1">
        <v>228.535</v>
      </c>
      <c r="E104" s="1">
        <v>226.892</v>
      </c>
      <c r="F104" s="1">
        <v>230.86</v>
      </c>
      <c r="G104" s="1">
        <v>237.92599999999999</v>
      </c>
      <c r="H104" s="1">
        <v>125.973</v>
      </c>
      <c r="I104" s="1">
        <v>207.86699999999999</v>
      </c>
      <c r="J104" s="1">
        <v>417.23099999999999</v>
      </c>
      <c r="K104" s="1">
        <v>585.56600000000003</v>
      </c>
      <c r="L104" s="1">
        <v>668.173</v>
      </c>
      <c r="M104" s="1">
        <v>619.72</v>
      </c>
      <c r="N104" s="1">
        <v>344.75400000000002</v>
      </c>
      <c r="O104" s="1">
        <v>390.75400000000002</v>
      </c>
      <c r="P104" s="1">
        <v>488.19200000000001</v>
      </c>
      <c r="Q104" s="1">
        <v>538.702</v>
      </c>
      <c r="R104" s="1">
        <v>452.18400000000003</v>
      </c>
      <c r="S104" s="1">
        <v>296.70299999999997</v>
      </c>
      <c r="T104" s="1">
        <v>162.41900000000001</v>
      </c>
      <c r="U104" s="1">
        <v>324.54300000000001</v>
      </c>
      <c r="V104" s="1">
        <v>310.96100000000001</v>
      </c>
      <c r="W104" s="1">
        <v>283.63200000000001</v>
      </c>
      <c r="X104" s="1">
        <v>241.59</v>
      </c>
      <c r="Y104" s="1">
        <v>223.185</v>
      </c>
      <c r="Z104" s="6">
        <v>8079.902</v>
      </c>
    </row>
    <row r="105" spans="1:26" ht="14.4" x14ac:dyDescent="0.3">
      <c r="A105" s="3">
        <v>45394</v>
      </c>
      <c r="B105" s="1">
        <v>215.44200000000001</v>
      </c>
      <c r="C105" s="1">
        <v>210.38900000000001</v>
      </c>
      <c r="D105" s="1">
        <v>213.232</v>
      </c>
      <c r="E105" s="1">
        <v>227.92</v>
      </c>
      <c r="F105" s="1">
        <v>224.95099999999999</v>
      </c>
      <c r="G105" s="1">
        <v>228.52500000000001</v>
      </c>
      <c r="H105" s="1">
        <v>109.056</v>
      </c>
      <c r="I105" s="1">
        <v>190.358</v>
      </c>
      <c r="J105" s="1">
        <v>385.83600000000001</v>
      </c>
      <c r="K105" s="1">
        <v>535.548</v>
      </c>
      <c r="L105" s="1">
        <v>619.56700000000001</v>
      </c>
      <c r="M105" s="1">
        <v>644.82799999999997</v>
      </c>
      <c r="N105" s="1">
        <v>635.221</v>
      </c>
      <c r="O105" s="1">
        <v>622.72900000000004</v>
      </c>
      <c r="P105" s="1">
        <v>598.96699999999998</v>
      </c>
      <c r="Q105" s="1">
        <v>531.74900000000002</v>
      </c>
      <c r="R105" s="1">
        <v>369.19600000000003</v>
      </c>
      <c r="S105" s="1">
        <v>197.417</v>
      </c>
      <c r="T105" s="1">
        <v>90.417000000000002</v>
      </c>
      <c r="U105" s="1">
        <v>226.62100000000001</v>
      </c>
      <c r="V105" s="1">
        <v>232.858</v>
      </c>
      <c r="W105" s="1">
        <v>228.292</v>
      </c>
      <c r="X105" s="1">
        <v>219.547</v>
      </c>
      <c r="Y105" s="1">
        <v>229.56</v>
      </c>
      <c r="Z105" s="6">
        <v>7988.2260000000006</v>
      </c>
    </row>
    <row r="106" spans="1:26" ht="14.4" x14ac:dyDescent="0.3">
      <c r="A106" s="3">
        <v>45395</v>
      </c>
      <c r="B106" s="1">
        <v>228.952</v>
      </c>
      <c r="C106" s="1">
        <v>226.67400000000001</v>
      </c>
      <c r="D106" s="1">
        <v>227.721</v>
      </c>
      <c r="E106" s="1">
        <v>216.69</v>
      </c>
      <c r="F106" s="1">
        <v>214.85499999999999</v>
      </c>
      <c r="G106" s="1">
        <v>216.20099999999999</v>
      </c>
      <c r="H106" s="1">
        <v>91.587999999999994</v>
      </c>
      <c r="I106" s="1">
        <v>165.84299999999999</v>
      </c>
      <c r="J106" s="1">
        <v>345.32600000000002</v>
      </c>
      <c r="K106" s="1">
        <v>503.54500000000002</v>
      </c>
      <c r="L106" s="1">
        <v>595.07100000000003</v>
      </c>
      <c r="M106" s="1">
        <v>621.17899999999997</v>
      </c>
      <c r="N106" s="1">
        <v>627.48099999999999</v>
      </c>
      <c r="O106" s="1">
        <v>620.58100000000002</v>
      </c>
      <c r="P106" s="1">
        <v>526.60599999999999</v>
      </c>
      <c r="Q106" s="1">
        <v>288.37200000000001</v>
      </c>
      <c r="R106" s="1">
        <v>299.209</v>
      </c>
      <c r="S106" s="1">
        <v>192.89099999999999</v>
      </c>
      <c r="T106" s="1">
        <v>98.712999999999994</v>
      </c>
      <c r="U106" s="1">
        <v>250.12700000000001</v>
      </c>
      <c r="V106" s="1">
        <v>260.3</v>
      </c>
      <c r="W106" s="1">
        <v>254.49199999999999</v>
      </c>
      <c r="X106" s="1">
        <v>229.26400000000001</v>
      </c>
      <c r="Y106" s="1">
        <v>211.24700000000001</v>
      </c>
      <c r="Z106" s="6">
        <v>7512.9280000000008</v>
      </c>
    </row>
    <row r="107" spans="1:26" ht="14.4" x14ac:dyDescent="0.3">
      <c r="A107" s="3">
        <v>45396</v>
      </c>
      <c r="B107" s="1">
        <v>220.78399999999999</v>
      </c>
      <c r="C107" s="1">
        <v>225.99700000000001</v>
      </c>
      <c r="D107" s="1">
        <v>225.32</v>
      </c>
      <c r="E107" s="1">
        <v>223.697</v>
      </c>
      <c r="F107" s="1">
        <v>241.95599999999999</v>
      </c>
      <c r="G107" s="1">
        <v>247.98500000000001</v>
      </c>
      <c r="H107" s="1">
        <v>120.114</v>
      </c>
      <c r="I107" s="1">
        <v>202.36099999999999</v>
      </c>
      <c r="J107" s="1">
        <v>409.76299999999998</v>
      </c>
      <c r="K107" s="1">
        <v>577.83799999999997</v>
      </c>
      <c r="L107" s="1">
        <v>668.68100000000004</v>
      </c>
      <c r="M107" s="1">
        <v>693.09100000000001</v>
      </c>
      <c r="N107" s="1">
        <v>600.61300000000006</v>
      </c>
      <c r="O107" s="1">
        <v>502.214</v>
      </c>
      <c r="P107" s="1">
        <v>538.46199999999999</v>
      </c>
      <c r="Q107" s="1">
        <v>446.62599999999998</v>
      </c>
      <c r="R107" s="1">
        <v>446.00400000000002</v>
      </c>
      <c r="S107" s="1">
        <v>264.44499999999999</v>
      </c>
      <c r="T107" s="1">
        <v>142.744</v>
      </c>
      <c r="U107" s="1">
        <v>270.74</v>
      </c>
      <c r="V107" s="1">
        <v>277.14800000000002</v>
      </c>
      <c r="W107" s="1">
        <v>267.53300000000002</v>
      </c>
      <c r="X107" s="1">
        <v>251.28299999999999</v>
      </c>
      <c r="Y107" s="1">
        <v>249.02099999999999</v>
      </c>
      <c r="Z107" s="6">
        <v>8314.42</v>
      </c>
    </row>
    <row r="108" spans="1:26" ht="14.4" x14ac:dyDescent="0.3">
      <c r="A108" s="3">
        <v>45397</v>
      </c>
      <c r="B108" s="1">
        <v>244.512</v>
      </c>
      <c r="C108" s="1">
        <v>233.035</v>
      </c>
      <c r="D108" s="1">
        <v>235.79</v>
      </c>
      <c r="E108" s="1">
        <v>224.86600000000001</v>
      </c>
      <c r="F108" s="1">
        <v>235.68600000000001</v>
      </c>
      <c r="G108" s="1">
        <v>239.09399999999999</v>
      </c>
      <c r="H108" s="1">
        <v>117.628</v>
      </c>
      <c r="I108" s="1">
        <v>212.499</v>
      </c>
      <c r="J108" s="1">
        <v>406.53100000000001</v>
      </c>
      <c r="K108" s="1">
        <v>557.375</v>
      </c>
      <c r="L108" s="1">
        <v>651.26599999999996</v>
      </c>
      <c r="M108" s="1">
        <v>674.95500000000004</v>
      </c>
      <c r="N108" s="1">
        <v>636.95399999999995</v>
      </c>
      <c r="O108" s="1">
        <v>412.94299999999998</v>
      </c>
      <c r="P108" s="1">
        <v>453.16500000000002</v>
      </c>
      <c r="Q108" s="1">
        <v>433.34899999999999</v>
      </c>
      <c r="R108" s="1">
        <v>303.51600000000002</v>
      </c>
      <c r="S108" s="1">
        <v>283.71699999999998</v>
      </c>
      <c r="T108" s="1">
        <v>153.92500000000001</v>
      </c>
      <c r="U108" s="1">
        <v>327.24200000000002</v>
      </c>
      <c r="V108" s="1">
        <v>313.315</v>
      </c>
      <c r="W108" s="1">
        <v>291.26499999999999</v>
      </c>
      <c r="X108" s="1">
        <v>247.995</v>
      </c>
      <c r="Y108" s="1">
        <v>234.297</v>
      </c>
      <c r="Z108" s="6">
        <v>8124.9199999999992</v>
      </c>
    </row>
    <row r="109" spans="1:26" ht="14.4" x14ac:dyDescent="0.3">
      <c r="A109" s="3">
        <v>45398</v>
      </c>
      <c r="B109" s="1">
        <v>232.172</v>
      </c>
      <c r="C109" s="1">
        <v>234.08600000000001</v>
      </c>
      <c r="D109" s="1">
        <v>232.404</v>
      </c>
      <c r="E109" s="1">
        <v>231.77600000000001</v>
      </c>
      <c r="F109" s="1">
        <v>244.75299999999999</v>
      </c>
      <c r="G109" s="1">
        <v>234.386</v>
      </c>
      <c r="H109" s="1">
        <v>114.444</v>
      </c>
      <c r="I109" s="1">
        <v>212.51499999999999</v>
      </c>
      <c r="J109" s="1">
        <v>425.04700000000003</v>
      </c>
      <c r="K109" s="1">
        <v>597.35</v>
      </c>
      <c r="L109" s="1">
        <v>686.1</v>
      </c>
      <c r="M109" s="1">
        <v>704.71400000000006</v>
      </c>
      <c r="N109" s="1">
        <v>702.96500000000003</v>
      </c>
      <c r="O109" s="1">
        <v>545.62400000000002</v>
      </c>
      <c r="P109" s="1">
        <v>654.55600000000004</v>
      </c>
      <c r="Q109" s="1">
        <v>598.99400000000003</v>
      </c>
      <c r="R109" s="1">
        <v>460.197</v>
      </c>
      <c r="S109" s="1">
        <v>273.42599999999999</v>
      </c>
      <c r="T109" s="1">
        <v>165.124</v>
      </c>
      <c r="U109" s="1">
        <v>315.03899999999999</v>
      </c>
      <c r="V109" s="1">
        <v>292.39100000000002</v>
      </c>
      <c r="W109" s="1">
        <v>265.69600000000003</v>
      </c>
      <c r="X109" s="1">
        <v>234.79400000000001</v>
      </c>
      <c r="Y109" s="1">
        <v>227.523</v>
      </c>
      <c r="Z109" s="6">
        <v>8886.0759999999991</v>
      </c>
    </row>
    <row r="110" spans="1:26" ht="14.4" x14ac:dyDescent="0.3">
      <c r="A110" s="3">
        <v>45399</v>
      </c>
      <c r="B110" s="1">
        <v>225.34100000000001</v>
      </c>
      <c r="C110" s="1">
        <v>221.56299999999999</v>
      </c>
      <c r="D110" s="1">
        <v>215.22</v>
      </c>
      <c r="E110" s="1">
        <v>216.673</v>
      </c>
      <c r="F110" s="1">
        <v>220.60900000000001</v>
      </c>
      <c r="G110" s="1">
        <v>221.745</v>
      </c>
      <c r="H110" s="1">
        <v>98.501000000000005</v>
      </c>
      <c r="I110" s="1">
        <v>207.04300000000001</v>
      </c>
      <c r="J110" s="1">
        <v>410.98099999999999</v>
      </c>
      <c r="K110" s="1">
        <v>572.11199999999997</v>
      </c>
      <c r="L110" s="1">
        <v>655.42200000000003</v>
      </c>
      <c r="M110" s="1">
        <v>677.65899999999999</v>
      </c>
      <c r="N110" s="1">
        <v>695.65200000000004</v>
      </c>
      <c r="O110" s="1">
        <v>677.19799999999998</v>
      </c>
      <c r="P110" s="1">
        <v>656.673</v>
      </c>
      <c r="Q110" s="1">
        <v>606.77099999999996</v>
      </c>
      <c r="R110" s="1">
        <v>483.65899999999999</v>
      </c>
      <c r="S110" s="1">
        <v>308.22899999999998</v>
      </c>
      <c r="T110" s="1">
        <v>219.96700000000001</v>
      </c>
      <c r="U110" s="1">
        <v>365.12700000000001</v>
      </c>
      <c r="V110" s="1">
        <v>360.82799999999997</v>
      </c>
      <c r="W110" s="1">
        <v>296.47500000000002</v>
      </c>
      <c r="X110" s="1">
        <v>239.833</v>
      </c>
      <c r="Y110" s="1">
        <v>237.09200000000001</v>
      </c>
      <c r="Z110" s="6">
        <v>9090.3730000000014</v>
      </c>
    </row>
    <row r="111" spans="1:26" ht="14.4" x14ac:dyDescent="0.3">
      <c r="A111" s="3">
        <v>45400</v>
      </c>
      <c r="B111" s="1">
        <v>232.185</v>
      </c>
      <c r="C111" s="1">
        <v>221.23699999999999</v>
      </c>
      <c r="D111" s="1">
        <v>222.607</v>
      </c>
      <c r="E111" s="1">
        <v>211.15100000000001</v>
      </c>
      <c r="F111" s="1">
        <v>226.428</v>
      </c>
      <c r="G111" s="1">
        <v>232.506</v>
      </c>
      <c r="H111" s="1">
        <v>99.8</v>
      </c>
      <c r="I111" s="1">
        <v>230.38200000000001</v>
      </c>
      <c r="J111" s="1">
        <v>398.29899999999998</v>
      </c>
      <c r="K111" s="1">
        <v>506.09899999999999</v>
      </c>
      <c r="L111" s="1">
        <v>598.14200000000005</v>
      </c>
      <c r="M111" s="1">
        <v>660.33299999999997</v>
      </c>
      <c r="N111" s="1">
        <v>686.04200000000003</v>
      </c>
      <c r="O111" s="1">
        <v>666.33</v>
      </c>
      <c r="P111" s="1">
        <v>641.01599999999996</v>
      </c>
      <c r="Q111" s="1">
        <v>573.61199999999997</v>
      </c>
      <c r="R111" s="1">
        <v>408.90800000000002</v>
      </c>
      <c r="S111" s="1">
        <v>258.79899999999998</v>
      </c>
      <c r="T111" s="1">
        <v>188.87</v>
      </c>
      <c r="U111" s="1">
        <v>317.96699999999998</v>
      </c>
      <c r="V111" s="1">
        <v>298.02199999999999</v>
      </c>
      <c r="W111" s="1">
        <v>275.65199999999999</v>
      </c>
      <c r="X111" s="1">
        <v>237.40299999999999</v>
      </c>
      <c r="Y111" s="1">
        <v>219.20500000000001</v>
      </c>
      <c r="Z111" s="6">
        <v>8610.994999999999</v>
      </c>
    </row>
    <row r="112" spans="1:26" ht="14.4" x14ac:dyDescent="0.3">
      <c r="A112" s="3">
        <v>45401</v>
      </c>
      <c r="B112" s="1">
        <v>216.42099999999999</v>
      </c>
      <c r="C112" s="1">
        <v>215.154</v>
      </c>
      <c r="D112" s="1">
        <v>217.495</v>
      </c>
      <c r="E112" s="1">
        <v>228.25899999999999</v>
      </c>
      <c r="F112" s="1">
        <v>228.24700000000001</v>
      </c>
      <c r="G112" s="1">
        <v>226.74100000000001</v>
      </c>
      <c r="H112" s="1">
        <v>95.210999999999999</v>
      </c>
      <c r="I112" s="1">
        <v>199.06200000000001</v>
      </c>
      <c r="J112" s="1">
        <v>376.46499999999997</v>
      </c>
      <c r="K112" s="1">
        <v>532.12900000000002</v>
      </c>
      <c r="L112" s="1">
        <v>616.00599999999997</v>
      </c>
      <c r="M112" s="1">
        <v>642.97500000000002</v>
      </c>
      <c r="N112" s="1">
        <v>642.125</v>
      </c>
      <c r="O112" s="1">
        <v>625.41300000000001</v>
      </c>
      <c r="P112" s="1">
        <v>608.346</v>
      </c>
      <c r="Q112" s="1">
        <v>530.44399999999996</v>
      </c>
      <c r="R112" s="1">
        <v>387.34899999999999</v>
      </c>
      <c r="S112" s="1">
        <v>209.38</v>
      </c>
      <c r="T112" s="1">
        <v>93.481999999999999</v>
      </c>
      <c r="U112" s="1">
        <v>218.006</v>
      </c>
      <c r="V112" s="1">
        <v>231.202</v>
      </c>
      <c r="W112" s="1">
        <v>225.791</v>
      </c>
      <c r="X112" s="1">
        <v>222.63900000000001</v>
      </c>
      <c r="Y112" s="1">
        <v>226.09899999999999</v>
      </c>
      <c r="Z112" s="6">
        <v>8014.4409999999998</v>
      </c>
    </row>
    <row r="113" spans="1:26" ht="14.4" x14ac:dyDescent="0.3">
      <c r="A113" s="3">
        <v>45402</v>
      </c>
      <c r="B113" s="1">
        <v>218.19</v>
      </c>
      <c r="C113" s="1">
        <v>209.96199999999999</v>
      </c>
      <c r="D113" s="1">
        <v>210.97900000000001</v>
      </c>
      <c r="E113" s="1">
        <v>209.214</v>
      </c>
      <c r="F113" s="1">
        <v>209.24700000000001</v>
      </c>
      <c r="G113" s="1">
        <v>206.22</v>
      </c>
      <c r="H113" s="1">
        <v>74.010999999999996</v>
      </c>
      <c r="I113" s="1">
        <v>178.15799999999999</v>
      </c>
      <c r="J113" s="1">
        <v>363.02699999999999</v>
      </c>
      <c r="K113" s="1">
        <v>515.69299999999998</v>
      </c>
      <c r="L113" s="1">
        <v>595.57500000000005</v>
      </c>
      <c r="M113" s="1">
        <v>621.69200000000001</v>
      </c>
      <c r="N113" s="1">
        <v>627.59100000000001</v>
      </c>
      <c r="O113" s="1">
        <v>622.36500000000001</v>
      </c>
      <c r="P113" s="1">
        <v>602.55499999999995</v>
      </c>
      <c r="Q113" s="1">
        <v>539.78599999999994</v>
      </c>
      <c r="R113" s="1">
        <v>376.27499999999998</v>
      </c>
      <c r="S113" s="1">
        <v>210.101</v>
      </c>
      <c r="T113" s="1">
        <v>92.046999999999997</v>
      </c>
      <c r="U113" s="1">
        <v>252.92599999999999</v>
      </c>
      <c r="V113" s="1">
        <v>262.97199999999998</v>
      </c>
      <c r="W113" s="1">
        <v>253.33699999999999</v>
      </c>
      <c r="X113" s="1">
        <v>226.17599999999999</v>
      </c>
      <c r="Y113" s="1">
        <v>222.56800000000001</v>
      </c>
      <c r="Z113" s="6">
        <v>7900.6669999999995</v>
      </c>
    </row>
    <row r="114" spans="1:26" ht="14.4" x14ac:dyDescent="0.3">
      <c r="A114" s="3">
        <v>45403</v>
      </c>
      <c r="B114" s="1">
        <v>212.428</v>
      </c>
      <c r="C114" s="1">
        <v>214.178</v>
      </c>
      <c r="D114" s="1">
        <v>208.51900000000001</v>
      </c>
      <c r="E114" s="1">
        <v>204.14699999999999</v>
      </c>
      <c r="F114" s="1">
        <v>219.322</v>
      </c>
      <c r="G114" s="1">
        <v>212.13300000000001</v>
      </c>
      <c r="H114" s="1">
        <v>92.084999999999994</v>
      </c>
      <c r="I114" s="1">
        <v>192.398</v>
      </c>
      <c r="J114" s="1">
        <v>370.08800000000002</v>
      </c>
      <c r="K114" s="1">
        <v>526.21100000000001</v>
      </c>
      <c r="L114" s="1">
        <v>629.07100000000003</v>
      </c>
      <c r="M114" s="1">
        <v>656.88900000000001</v>
      </c>
      <c r="N114" s="1">
        <v>654.82000000000005</v>
      </c>
      <c r="O114" s="1">
        <v>651.529</v>
      </c>
      <c r="P114" s="1">
        <v>626.00800000000004</v>
      </c>
      <c r="Q114" s="1">
        <v>565.22400000000005</v>
      </c>
      <c r="R114" s="1">
        <v>448.17700000000002</v>
      </c>
      <c r="S114" s="1">
        <v>271.61599999999999</v>
      </c>
      <c r="T114" s="1">
        <v>172.05</v>
      </c>
      <c r="U114" s="1">
        <v>290.62099999999998</v>
      </c>
      <c r="V114" s="1">
        <v>271.97500000000002</v>
      </c>
      <c r="W114" s="1">
        <v>245.648</v>
      </c>
      <c r="X114" s="1">
        <v>222.16</v>
      </c>
      <c r="Y114" s="1">
        <v>222.64099999999999</v>
      </c>
      <c r="Z114" s="6">
        <v>8379.9380000000001</v>
      </c>
    </row>
    <row r="115" spans="1:26" ht="14.4" x14ac:dyDescent="0.3">
      <c r="A115" s="3">
        <v>45404</v>
      </c>
      <c r="B115" s="1">
        <v>207.57599999999999</v>
      </c>
      <c r="C115" s="1">
        <v>197.155</v>
      </c>
      <c r="D115" s="1">
        <v>198.273</v>
      </c>
      <c r="E115" s="1">
        <v>197.26300000000001</v>
      </c>
      <c r="F115" s="1">
        <v>207.97</v>
      </c>
      <c r="G115" s="1">
        <v>207.078</v>
      </c>
      <c r="H115" s="1">
        <v>88.054000000000002</v>
      </c>
      <c r="I115" s="1">
        <v>195.10900000000001</v>
      </c>
      <c r="J115" s="1">
        <v>376.95699999999999</v>
      </c>
      <c r="K115" s="1">
        <v>526.53200000000004</v>
      </c>
      <c r="L115" s="1">
        <v>621.53300000000002</v>
      </c>
      <c r="M115" s="1">
        <v>641.09900000000005</v>
      </c>
      <c r="N115" s="1">
        <v>641.29300000000001</v>
      </c>
      <c r="O115" s="1">
        <v>625.21900000000005</v>
      </c>
      <c r="P115" s="1">
        <v>604.447</v>
      </c>
      <c r="Q115" s="1">
        <v>504.685</v>
      </c>
      <c r="R115" s="1">
        <v>363.89</v>
      </c>
      <c r="S115" s="1">
        <v>196.471</v>
      </c>
      <c r="T115" s="1">
        <v>89.451999999999998</v>
      </c>
      <c r="U115" s="1">
        <v>229.90799999999999</v>
      </c>
      <c r="V115" s="1">
        <v>260.60300000000001</v>
      </c>
      <c r="W115" s="1">
        <v>250.16399999999999</v>
      </c>
      <c r="X115" s="1">
        <v>214.40299999999999</v>
      </c>
      <c r="Y115" s="1">
        <v>201.006</v>
      </c>
      <c r="Z115" s="6">
        <v>7846.1400000000021</v>
      </c>
    </row>
    <row r="116" spans="1:26" ht="14.4" x14ac:dyDescent="0.3">
      <c r="A116" s="3">
        <v>45405</v>
      </c>
      <c r="B116" s="1">
        <v>208.899</v>
      </c>
      <c r="C116" s="1">
        <v>208.56299999999999</v>
      </c>
      <c r="D116" s="1">
        <v>209.24799999999999</v>
      </c>
      <c r="E116" s="1">
        <v>208.928</v>
      </c>
      <c r="F116" s="1">
        <v>222.11699999999999</v>
      </c>
      <c r="G116" s="1">
        <v>215.999</v>
      </c>
      <c r="H116" s="1">
        <v>97.070999999999998</v>
      </c>
      <c r="I116" s="1">
        <v>197.328</v>
      </c>
      <c r="J116" s="1">
        <v>363.94400000000002</v>
      </c>
      <c r="K116" s="1">
        <v>505.33100000000002</v>
      </c>
      <c r="L116" s="1">
        <v>606.64499999999998</v>
      </c>
      <c r="M116" s="1">
        <v>640.95299999999997</v>
      </c>
      <c r="N116" s="1">
        <v>651.73800000000006</v>
      </c>
      <c r="O116" s="1">
        <v>650.77300000000002</v>
      </c>
      <c r="P116" s="1">
        <v>627.56700000000001</v>
      </c>
      <c r="Q116" s="1">
        <v>560.72400000000005</v>
      </c>
      <c r="R116" s="1">
        <v>409.08800000000002</v>
      </c>
      <c r="S116" s="1">
        <v>220.79400000000001</v>
      </c>
      <c r="T116" s="1">
        <v>104.877</v>
      </c>
      <c r="U116" s="1">
        <v>233.881</v>
      </c>
      <c r="V116" s="1">
        <v>260.32400000000001</v>
      </c>
      <c r="W116" s="1">
        <v>252.66900000000001</v>
      </c>
      <c r="X116" s="1">
        <v>224.86699999999999</v>
      </c>
      <c r="Y116" s="1">
        <v>219.91399999999999</v>
      </c>
      <c r="Z116" s="6">
        <v>8102.2420000000002</v>
      </c>
    </row>
    <row r="117" spans="1:26" ht="14.4" x14ac:dyDescent="0.3">
      <c r="A117" s="3">
        <v>45406</v>
      </c>
      <c r="B117" s="1">
        <v>220.75200000000001</v>
      </c>
      <c r="C117" s="1">
        <v>211.578</v>
      </c>
      <c r="D117" s="1">
        <v>208.643</v>
      </c>
      <c r="E117" s="1">
        <v>208.25200000000001</v>
      </c>
      <c r="F117" s="1">
        <v>211.06</v>
      </c>
      <c r="G117" s="1">
        <v>209.851</v>
      </c>
      <c r="H117" s="1">
        <v>106.65300000000001</v>
      </c>
      <c r="I117" s="1">
        <v>208.9</v>
      </c>
      <c r="J117" s="1">
        <v>377.65600000000001</v>
      </c>
      <c r="K117" s="1">
        <v>530.23400000000004</v>
      </c>
      <c r="L117" s="1">
        <v>617.26300000000003</v>
      </c>
      <c r="M117" s="1">
        <v>659.53200000000004</v>
      </c>
      <c r="N117" s="1">
        <v>663.17399999999998</v>
      </c>
      <c r="O117" s="1">
        <v>638.37099999999998</v>
      </c>
      <c r="P117" s="1">
        <v>613.54700000000003</v>
      </c>
      <c r="Q117" s="1">
        <v>541.60500000000002</v>
      </c>
      <c r="R117" s="1">
        <v>394.56</v>
      </c>
      <c r="S117" s="1">
        <v>239.44200000000001</v>
      </c>
      <c r="T117" s="1">
        <v>149.80099999999999</v>
      </c>
      <c r="U117" s="1">
        <v>279.09699999999998</v>
      </c>
      <c r="V117" s="1">
        <v>346.27600000000001</v>
      </c>
      <c r="W117" s="1">
        <v>287.38799999999998</v>
      </c>
      <c r="X117" s="1">
        <v>239.45599999999999</v>
      </c>
      <c r="Y117" s="1">
        <v>241.53399999999999</v>
      </c>
      <c r="Z117" s="6">
        <v>8404.625</v>
      </c>
    </row>
    <row r="118" spans="1:26" ht="14.4" x14ac:dyDescent="0.3">
      <c r="A118" s="3">
        <v>45407</v>
      </c>
      <c r="B118" s="1">
        <v>235.58799999999999</v>
      </c>
      <c r="C118" s="1">
        <v>225.14</v>
      </c>
      <c r="D118" s="1">
        <v>215.20099999999999</v>
      </c>
      <c r="E118" s="1">
        <v>215.12100000000001</v>
      </c>
      <c r="F118" s="1">
        <v>227.21700000000001</v>
      </c>
      <c r="G118" s="1">
        <v>226.80199999999999</v>
      </c>
      <c r="H118" s="1">
        <v>109.21599999999999</v>
      </c>
      <c r="I118" s="1">
        <v>216.23</v>
      </c>
      <c r="J118" s="1">
        <v>357.16899999999998</v>
      </c>
      <c r="K118" s="1">
        <v>522.42100000000005</v>
      </c>
      <c r="L118" s="1">
        <v>606.16200000000003</v>
      </c>
      <c r="M118" s="1">
        <v>662.82600000000002</v>
      </c>
      <c r="N118" s="1">
        <v>662.04</v>
      </c>
      <c r="O118" s="1">
        <v>655.24400000000003</v>
      </c>
      <c r="P118" s="1">
        <v>558.01199999999994</v>
      </c>
      <c r="Q118" s="1">
        <v>433.00200000000001</v>
      </c>
      <c r="R118" s="1">
        <v>428.22300000000001</v>
      </c>
      <c r="S118" s="1">
        <v>275.17700000000002</v>
      </c>
      <c r="T118" s="1">
        <v>178.96100000000001</v>
      </c>
      <c r="U118" s="1">
        <v>337.63400000000001</v>
      </c>
      <c r="V118" s="1">
        <v>351.346</v>
      </c>
      <c r="W118" s="1">
        <v>316.07499999999999</v>
      </c>
      <c r="X118" s="1">
        <v>236.13900000000001</v>
      </c>
      <c r="Y118" s="1">
        <v>213.10599999999999</v>
      </c>
      <c r="Z118" s="6">
        <v>8464.0519999999997</v>
      </c>
    </row>
    <row r="119" spans="1:26" ht="14.4" x14ac:dyDescent="0.3">
      <c r="A119" s="3">
        <v>45408</v>
      </c>
      <c r="B119" s="1">
        <v>212.61</v>
      </c>
      <c r="C119" s="1">
        <v>211.34700000000001</v>
      </c>
      <c r="D119" s="1">
        <v>213.37</v>
      </c>
      <c r="E119" s="1">
        <v>222.81800000000001</v>
      </c>
      <c r="F119" s="1">
        <v>222.77799999999999</v>
      </c>
      <c r="G119" s="1">
        <v>210.042</v>
      </c>
      <c r="H119" s="1">
        <v>112.364</v>
      </c>
      <c r="I119" s="1">
        <v>197.315</v>
      </c>
      <c r="J119" s="1">
        <v>258.09399999999999</v>
      </c>
      <c r="K119" s="1">
        <v>418.70600000000002</v>
      </c>
      <c r="L119" s="1">
        <v>515.947</v>
      </c>
      <c r="M119" s="1">
        <v>640.59500000000003</v>
      </c>
      <c r="N119" s="1">
        <v>577.81299999999999</v>
      </c>
      <c r="O119" s="1">
        <v>414.327</v>
      </c>
      <c r="P119" s="1">
        <v>398.99599999999998</v>
      </c>
      <c r="Q119" s="1">
        <v>423.202</v>
      </c>
      <c r="R119" s="1">
        <v>344.80200000000002</v>
      </c>
      <c r="S119" s="1">
        <v>220.92699999999999</v>
      </c>
      <c r="T119" s="1">
        <v>111.788</v>
      </c>
      <c r="U119" s="1">
        <v>197.15799999999999</v>
      </c>
      <c r="V119" s="1">
        <v>225.77799999999999</v>
      </c>
      <c r="W119" s="1">
        <v>224.09</v>
      </c>
      <c r="X119" s="1">
        <v>215.97499999999999</v>
      </c>
      <c r="Y119" s="1">
        <v>225.49799999999999</v>
      </c>
      <c r="Z119" s="6">
        <v>7016.34</v>
      </c>
    </row>
    <row r="120" spans="1:26" ht="14.4" x14ac:dyDescent="0.3">
      <c r="A120" s="3">
        <v>45409</v>
      </c>
      <c r="B120" s="1">
        <v>222.66200000000001</v>
      </c>
      <c r="C120" s="1">
        <v>218.273</v>
      </c>
      <c r="D120" s="1">
        <v>208.92599999999999</v>
      </c>
      <c r="E120" s="1">
        <v>208.35599999999999</v>
      </c>
      <c r="F120" s="1">
        <v>207.91399999999999</v>
      </c>
      <c r="G120" s="1">
        <v>200.04300000000001</v>
      </c>
      <c r="H120" s="1">
        <v>65.888999999999996</v>
      </c>
      <c r="I120" s="1">
        <v>96.656000000000006</v>
      </c>
      <c r="J120" s="1">
        <v>164.166</v>
      </c>
      <c r="K120" s="1">
        <v>281.851</v>
      </c>
      <c r="L120" s="1">
        <v>477.51900000000001</v>
      </c>
      <c r="M120" s="1">
        <v>586.303</v>
      </c>
      <c r="N120" s="1">
        <v>606.54600000000005</v>
      </c>
      <c r="O120" s="1">
        <v>587.67700000000002</v>
      </c>
      <c r="P120" s="1">
        <v>531.63199999999995</v>
      </c>
      <c r="Q120" s="1">
        <v>438.86099999999999</v>
      </c>
      <c r="R120" s="1">
        <v>383.13400000000001</v>
      </c>
      <c r="S120" s="1">
        <v>277.12299999999999</v>
      </c>
      <c r="T120" s="1">
        <v>119.027</v>
      </c>
      <c r="U120" s="1">
        <v>216.441</v>
      </c>
      <c r="V120" s="1">
        <v>251.983</v>
      </c>
      <c r="W120" s="1">
        <v>252.518</v>
      </c>
      <c r="X120" s="1">
        <v>225.46899999999999</v>
      </c>
      <c r="Y120" s="1">
        <v>229.078</v>
      </c>
      <c r="Z120" s="6">
        <v>7058.0469999999996</v>
      </c>
    </row>
    <row r="121" spans="1:26" ht="14.4" x14ac:dyDescent="0.3">
      <c r="A121" s="3">
        <v>45410</v>
      </c>
      <c r="B121" s="1">
        <v>220.673</v>
      </c>
      <c r="C121" s="1">
        <v>217.089</v>
      </c>
      <c r="D121" s="1">
        <v>209.446</v>
      </c>
      <c r="E121" s="1">
        <v>211.125</v>
      </c>
      <c r="F121" s="1">
        <v>224.96899999999999</v>
      </c>
      <c r="G121" s="1">
        <v>212.77799999999999</v>
      </c>
      <c r="H121" s="1">
        <v>104.666</v>
      </c>
      <c r="I121" s="1">
        <v>148.67699999999999</v>
      </c>
      <c r="J121" s="1">
        <v>204.34700000000001</v>
      </c>
      <c r="K121" s="1">
        <v>258.63799999999998</v>
      </c>
      <c r="L121" s="1">
        <v>448.59199999999998</v>
      </c>
      <c r="M121" s="1">
        <v>622.62</v>
      </c>
      <c r="N121" s="1">
        <v>624.96400000000006</v>
      </c>
      <c r="O121" s="1">
        <v>598.47</v>
      </c>
      <c r="P121" s="1">
        <v>604.02300000000002</v>
      </c>
      <c r="Q121" s="1">
        <v>501.83100000000002</v>
      </c>
      <c r="R121" s="1">
        <v>377.76</v>
      </c>
      <c r="S121" s="1">
        <v>215.16399999999999</v>
      </c>
      <c r="T121" s="1">
        <v>119.262</v>
      </c>
      <c r="U121" s="1">
        <v>249.53200000000001</v>
      </c>
      <c r="V121" s="1">
        <v>283.15800000000002</v>
      </c>
      <c r="W121" s="1">
        <v>265.428</v>
      </c>
      <c r="X121" s="1">
        <v>248.947</v>
      </c>
      <c r="Y121" s="1">
        <v>232.578</v>
      </c>
      <c r="Z121" s="6">
        <v>7404.7370000000001</v>
      </c>
    </row>
    <row r="122" spans="1:26" ht="14.4" x14ac:dyDescent="0.3">
      <c r="A122" s="3">
        <v>45411</v>
      </c>
      <c r="B122" s="1">
        <v>220.20400000000001</v>
      </c>
      <c r="C122" s="1">
        <v>209.714</v>
      </c>
      <c r="D122" s="1">
        <v>210.179</v>
      </c>
      <c r="E122" s="1">
        <v>210.83600000000001</v>
      </c>
      <c r="F122" s="1">
        <v>219.803</v>
      </c>
      <c r="G122" s="1">
        <v>197.65100000000001</v>
      </c>
      <c r="H122" s="1">
        <v>89.507000000000005</v>
      </c>
      <c r="I122" s="1">
        <v>199.374</v>
      </c>
      <c r="J122" s="1">
        <v>324.29700000000003</v>
      </c>
      <c r="K122" s="1">
        <v>448.63200000000001</v>
      </c>
      <c r="L122" s="1">
        <v>573.14599999999996</v>
      </c>
      <c r="M122" s="1">
        <v>623.34500000000003</v>
      </c>
      <c r="N122" s="1">
        <v>616.625</v>
      </c>
      <c r="O122" s="1">
        <v>573.09400000000005</v>
      </c>
      <c r="P122" s="1">
        <v>555.77499999999998</v>
      </c>
      <c r="Q122" s="1">
        <v>492.63900000000001</v>
      </c>
      <c r="R122" s="1">
        <v>329.61599999999999</v>
      </c>
      <c r="S122" s="1">
        <v>190.99299999999999</v>
      </c>
      <c r="T122" s="1">
        <v>103.751</v>
      </c>
      <c r="U122" s="1">
        <v>225.61600000000001</v>
      </c>
      <c r="V122" s="1">
        <v>257.82900000000001</v>
      </c>
      <c r="W122" s="1">
        <v>253.39599999999999</v>
      </c>
      <c r="X122" s="1">
        <v>231.15</v>
      </c>
      <c r="Y122" s="1">
        <v>226.857</v>
      </c>
      <c r="Z122" s="6">
        <v>7584.0289999999995</v>
      </c>
    </row>
    <row r="123" spans="1:26" ht="14.4" x14ac:dyDescent="0.3">
      <c r="A123" s="3">
        <v>45412</v>
      </c>
      <c r="B123" s="1">
        <v>218.03100000000001</v>
      </c>
      <c r="C123" s="1">
        <v>207.75299999999999</v>
      </c>
      <c r="D123" s="1">
        <v>205.56899999999999</v>
      </c>
      <c r="E123" s="1">
        <v>206.17599999999999</v>
      </c>
      <c r="F123" s="1">
        <v>220.10400000000001</v>
      </c>
      <c r="G123" s="1">
        <v>199.54599999999999</v>
      </c>
      <c r="H123" s="1">
        <v>93.427000000000007</v>
      </c>
      <c r="I123" s="1">
        <v>146.38200000000001</v>
      </c>
      <c r="J123" s="1">
        <v>315.36900000000003</v>
      </c>
      <c r="K123" s="1">
        <v>516.31500000000005</v>
      </c>
      <c r="L123" s="1">
        <v>622.476</v>
      </c>
      <c r="M123" s="1">
        <v>682.88099999999997</v>
      </c>
      <c r="N123" s="1">
        <v>684.63199999999995</v>
      </c>
      <c r="O123" s="1">
        <v>684.74599999999998</v>
      </c>
      <c r="P123" s="1">
        <v>522.24099999999999</v>
      </c>
      <c r="Q123" s="1">
        <v>593.90800000000002</v>
      </c>
      <c r="R123" s="1">
        <v>491.97399999999999</v>
      </c>
      <c r="S123" s="1">
        <v>316.53399999999999</v>
      </c>
      <c r="T123" s="1">
        <v>214.285</v>
      </c>
      <c r="U123" s="1">
        <v>316.584</v>
      </c>
      <c r="V123" s="1">
        <v>316.75900000000001</v>
      </c>
      <c r="W123" s="1">
        <v>287.91300000000001</v>
      </c>
      <c r="X123" s="1">
        <v>242.62100000000001</v>
      </c>
      <c r="Y123" s="1">
        <v>232.523</v>
      </c>
      <c r="Z123" s="6">
        <v>8538.748999999998</v>
      </c>
    </row>
    <row r="124" spans="1:26" ht="14.4" x14ac:dyDescent="0.3">
      <c r="A124" s="3">
        <v>45413</v>
      </c>
      <c r="B124" s="1">
        <v>222.518</v>
      </c>
      <c r="C124" s="1">
        <v>211.06899999999999</v>
      </c>
      <c r="D124" s="1">
        <v>210.06399999999999</v>
      </c>
      <c r="E124" s="1">
        <v>209.62200000000001</v>
      </c>
      <c r="F124" s="1">
        <v>211.77099999999999</v>
      </c>
      <c r="G124" s="1">
        <v>194.02799999999999</v>
      </c>
      <c r="H124" s="1">
        <v>103.29600000000001</v>
      </c>
      <c r="I124" s="1">
        <v>216.66399999999999</v>
      </c>
      <c r="J124" s="1">
        <v>404.68599999999998</v>
      </c>
      <c r="K124" s="1">
        <v>217.84899999999999</v>
      </c>
      <c r="L124" s="1">
        <v>230.273</v>
      </c>
      <c r="M124" s="1">
        <v>331.88600000000002</v>
      </c>
      <c r="N124" s="1">
        <v>461.012</v>
      </c>
      <c r="O124" s="1">
        <v>461.471</v>
      </c>
      <c r="P124" s="1">
        <v>486.58499999999998</v>
      </c>
      <c r="Q124" s="1">
        <v>497.61099999999999</v>
      </c>
      <c r="R124" s="1">
        <v>408.68200000000002</v>
      </c>
      <c r="S124" s="1">
        <v>265.48500000000001</v>
      </c>
      <c r="T124" s="1">
        <v>215.28800000000001</v>
      </c>
      <c r="U124" s="1">
        <v>317.36900000000003</v>
      </c>
      <c r="V124" s="1">
        <v>295.36099999999999</v>
      </c>
      <c r="W124" s="1">
        <v>288.73899999999998</v>
      </c>
      <c r="X124" s="1">
        <v>247.214</v>
      </c>
      <c r="Y124" s="1">
        <v>221.27199999999999</v>
      </c>
      <c r="Z124" s="6">
        <v>6929.8149999999978</v>
      </c>
    </row>
    <row r="125" spans="1:26" ht="14.4" x14ac:dyDescent="0.3">
      <c r="A125" s="3">
        <v>45414</v>
      </c>
      <c r="B125" s="1">
        <v>211.04900000000001</v>
      </c>
      <c r="C125" s="1">
        <v>210.19800000000001</v>
      </c>
      <c r="D125" s="1">
        <v>209.905</v>
      </c>
      <c r="E125" s="1">
        <v>210.691</v>
      </c>
      <c r="F125" s="1">
        <v>223.708</v>
      </c>
      <c r="G125" s="1">
        <v>197.33</v>
      </c>
      <c r="H125" s="1">
        <v>125.273</v>
      </c>
      <c r="I125" s="1">
        <v>225.68</v>
      </c>
      <c r="J125" s="1">
        <v>301.67200000000003</v>
      </c>
      <c r="K125" s="1">
        <v>398.19400000000002</v>
      </c>
      <c r="L125" s="1">
        <v>499.68599999999998</v>
      </c>
      <c r="M125" s="1">
        <v>645.36400000000003</v>
      </c>
      <c r="N125" s="1">
        <v>681.11400000000003</v>
      </c>
      <c r="O125" s="1">
        <v>590.86699999999996</v>
      </c>
      <c r="P125" s="1">
        <v>602.5</v>
      </c>
      <c r="Q125" s="1">
        <v>579.80499999999995</v>
      </c>
      <c r="R125" s="1">
        <v>437.26100000000002</v>
      </c>
      <c r="S125" s="1">
        <v>307.48200000000003</v>
      </c>
      <c r="T125" s="1">
        <v>221.041</v>
      </c>
      <c r="U125" s="1">
        <v>305.40899999999999</v>
      </c>
      <c r="V125" s="1">
        <v>313.24599999999998</v>
      </c>
      <c r="W125" s="1">
        <v>279.51799999999997</v>
      </c>
      <c r="X125" s="1">
        <v>240.91300000000001</v>
      </c>
      <c r="Y125" s="1">
        <v>237.41300000000001</v>
      </c>
      <c r="Z125" s="6">
        <v>8255.3190000000013</v>
      </c>
    </row>
    <row r="126" spans="1:26" ht="14.4" x14ac:dyDescent="0.3">
      <c r="A126" s="3">
        <v>45415</v>
      </c>
      <c r="B126" s="1">
        <v>224.875</v>
      </c>
      <c r="C126" s="1">
        <v>215.24100000000001</v>
      </c>
      <c r="D126" s="1">
        <v>213.91300000000001</v>
      </c>
      <c r="E126" s="1">
        <v>224.95400000000001</v>
      </c>
      <c r="F126" s="1">
        <v>223.91300000000001</v>
      </c>
      <c r="G126" s="1">
        <v>195.00299999999999</v>
      </c>
      <c r="H126" s="1">
        <v>100.02800000000001</v>
      </c>
      <c r="I126" s="1">
        <v>197.68</v>
      </c>
      <c r="J126" s="1">
        <v>363.19799999999998</v>
      </c>
      <c r="K126" s="1">
        <v>528.05499999999995</v>
      </c>
      <c r="L126" s="1">
        <v>614.58399999999995</v>
      </c>
      <c r="M126" s="1">
        <v>613.56799999999998</v>
      </c>
      <c r="N126" s="1">
        <v>637.50400000000002</v>
      </c>
      <c r="O126" s="1">
        <v>627.97500000000002</v>
      </c>
      <c r="P126" s="1">
        <v>601.16399999999999</v>
      </c>
      <c r="Q126" s="1">
        <v>528.279</v>
      </c>
      <c r="R126" s="1">
        <v>397.60599999999999</v>
      </c>
      <c r="S126" s="1">
        <v>220.89599999999999</v>
      </c>
      <c r="T126" s="1">
        <v>95.703000000000003</v>
      </c>
      <c r="U126" s="1">
        <v>181.07499999999999</v>
      </c>
      <c r="V126" s="1">
        <v>220.03399999999999</v>
      </c>
      <c r="W126" s="1">
        <v>216.33699999999999</v>
      </c>
      <c r="X126" s="1">
        <v>218.255</v>
      </c>
      <c r="Y126" s="1">
        <v>225.63800000000001</v>
      </c>
      <c r="Z126" s="6">
        <v>7885.4779999999992</v>
      </c>
    </row>
    <row r="127" spans="1:26" ht="14.4" x14ac:dyDescent="0.3">
      <c r="A127" s="3">
        <v>45416</v>
      </c>
      <c r="B127" s="1">
        <v>223.8</v>
      </c>
      <c r="C127" s="1">
        <v>220.446</v>
      </c>
      <c r="D127" s="1">
        <v>211.65899999999999</v>
      </c>
      <c r="E127" s="1">
        <v>211.25299999999999</v>
      </c>
      <c r="F127" s="1">
        <v>211.00299999999999</v>
      </c>
      <c r="G127" s="1">
        <v>176.072</v>
      </c>
      <c r="H127" s="1">
        <v>85.375</v>
      </c>
      <c r="I127" s="1">
        <v>189.79300000000001</v>
      </c>
      <c r="J127" s="1">
        <v>362.06400000000002</v>
      </c>
      <c r="K127" s="1">
        <v>510.75</v>
      </c>
      <c r="L127" s="1">
        <v>592.72500000000002</v>
      </c>
      <c r="M127" s="1">
        <v>625.03399999999999</v>
      </c>
      <c r="N127" s="1">
        <v>629.27099999999996</v>
      </c>
      <c r="O127" s="1">
        <v>616.04399999999998</v>
      </c>
      <c r="P127" s="1">
        <v>587.24599999999998</v>
      </c>
      <c r="Q127" s="1">
        <v>526.822</v>
      </c>
      <c r="R127" s="1">
        <v>378.13299999999998</v>
      </c>
      <c r="S127" s="1">
        <v>211.209</v>
      </c>
      <c r="T127" s="1">
        <v>101.232</v>
      </c>
      <c r="U127" s="1">
        <v>232.19300000000001</v>
      </c>
      <c r="V127" s="1">
        <v>274.33699999999999</v>
      </c>
      <c r="W127" s="1">
        <v>251.88800000000001</v>
      </c>
      <c r="X127" s="1">
        <v>238.97900000000001</v>
      </c>
      <c r="Y127" s="1">
        <v>231.24</v>
      </c>
      <c r="Z127" s="6">
        <v>7898.5679999999993</v>
      </c>
    </row>
    <row r="128" spans="1:26" ht="14.4" x14ac:dyDescent="0.3">
      <c r="A128" s="3">
        <v>45417</v>
      </c>
      <c r="B128" s="1">
        <v>217.441</v>
      </c>
      <c r="C128" s="1">
        <v>211.48</v>
      </c>
      <c r="D128" s="1">
        <v>210.88</v>
      </c>
      <c r="E128" s="1">
        <v>213.33199999999999</v>
      </c>
      <c r="F128" s="1">
        <v>225.63800000000001</v>
      </c>
      <c r="G128" s="1">
        <v>189.62100000000001</v>
      </c>
      <c r="H128" s="1">
        <v>104.667</v>
      </c>
      <c r="I128" s="1">
        <v>231.76599999999999</v>
      </c>
      <c r="J128" s="1">
        <v>420.274</v>
      </c>
      <c r="K128" s="1">
        <v>569.55399999999997</v>
      </c>
      <c r="L128" s="1">
        <v>677.41499999999996</v>
      </c>
      <c r="M128" s="1">
        <v>708.74300000000005</v>
      </c>
      <c r="N128" s="1">
        <v>710.65700000000004</v>
      </c>
      <c r="O128" s="1">
        <v>686.20600000000002</v>
      </c>
      <c r="P128" s="1">
        <v>621.22900000000004</v>
      </c>
      <c r="Q128" s="1">
        <v>572.99300000000005</v>
      </c>
      <c r="R128" s="1">
        <v>449.17</v>
      </c>
      <c r="S128" s="1">
        <v>296.95100000000002</v>
      </c>
      <c r="T128" s="1">
        <v>188.02099999999999</v>
      </c>
      <c r="U128" s="1">
        <v>231.69800000000001</v>
      </c>
      <c r="V128" s="1">
        <v>271.15100000000001</v>
      </c>
      <c r="W128" s="1">
        <v>258.404</v>
      </c>
      <c r="X128" s="1">
        <v>244.84700000000001</v>
      </c>
      <c r="Y128" s="1">
        <v>228.30600000000001</v>
      </c>
      <c r="Z128" s="6">
        <v>8740.4440000000013</v>
      </c>
    </row>
    <row r="129" spans="1:26" ht="14.4" x14ac:dyDescent="0.3">
      <c r="A129" s="3">
        <v>45418</v>
      </c>
      <c r="B129" s="1">
        <v>215.309</v>
      </c>
      <c r="C129" s="1">
        <v>205.90100000000001</v>
      </c>
      <c r="D129" s="1">
        <v>206.56100000000001</v>
      </c>
      <c r="E129" s="1">
        <v>207.24299999999999</v>
      </c>
      <c r="F129" s="1">
        <v>220.482</v>
      </c>
      <c r="G129" s="1">
        <v>189.65299999999999</v>
      </c>
      <c r="H129" s="1">
        <v>110.505</v>
      </c>
      <c r="I129" s="1">
        <v>163.09100000000001</v>
      </c>
      <c r="J129" s="1">
        <v>323.351</v>
      </c>
      <c r="K129" s="1">
        <v>400.64299999999997</v>
      </c>
      <c r="L129" s="1">
        <v>506.06200000000001</v>
      </c>
      <c r="M129" s="1">
        <v>598.93399999999997</v>
      </c>
      <c r="N129" s="1">
        <v>598.40899999999999</v>
      </c>
      <c r="O129" s="1">
        <v>539.91399999999999</v>
      </c>
      <c r="P129" s="1">
        <v>604.98699999999997</v>
      </c>
      <c r="Q129" s="1">
        <v>594.37800000000004</v>
      </c>
      <c r="R129" s="1">
        <v>460.96499999999997</v>
      </c>
      <c r="S129" s="1">
        <v>282.59800000000001</v>
      </c>
      <c r="T129" s="1">
        <v>173.83600000000001</v>
      </c>
      <c r="U129" s="1">
        <v>270.62</v>
      </c>
      <c r="V129" s="1">
        <v>317.49</v>
      </c>
      <c r="W129" s="1">
        <v>285.32100000000003</v>
      </c>
      <c r="X129" s="1">
        <v>251.24799999999999</v>
      </c>
      <c r="Y129" s="1">
        <v>228.74299999999999</v>
      </c>
      <c r="Z129" s="6">
        <v>7956.2439999999997</v>
      </c>
    </row>
    <row r="130" spans="1:26" ht="14.4" x14ac:dyDescent="0.3">
      <c r="A130" s="3">
        <v>45419</v>
      </c>
      <c r="B130" s="1">
        <v>219.44300000000001</v>
      </c>
      <c r="C130" s="1">
        <v>218.416</v>
      </c>
      <c r="D130" s="1">
        <v>215.16300000000001</v>
      </c>
      <c r="E130" s="1">
        <v>208.20400000000001</v>
      </c>
      <c r="F130" s="1">
        <v>221.73699999999999</v>
      </c>
      <c r="G130" s="1">
        <v>184.126</v>
      </c>
      <c r="H130" s="1">
        <v>117.995</v>
      </c>
      <c r="I130" s="1">
        <v>243.50800000000001</v>
      </c>
      <c r="J130" s="1">
        <v>457.23099999999999</v>
      </c>
      <c r="K130" s="1">
        <v>575.6</v>
      </c>
      <c r="L130" s="1">
        <v>673.46799999999996</v>
      </c>
      <c r="M130" s="1">
        <v>620.02599999999995</v>
      </c>
      <c r="N130" s="1">
        <v>528.48800000000006</v>
      </c>
      <c r="O130" s="1">
        <v>515.07500000000005</v>
      </c>
      <c r="P130" s="1">
        <v>536.97400000000005</v>
      </c>
      <c r="Q130" s="1">
        <v>580.47299999999996</v>
      </c>
      <c r="R130" s="1">
        <v>469.25299999999999</v>
      </c>
      <c r="S130" s="1">
        <v>305.64999999999998</v>
      </c>
      <c r="T130" s="1">
        <v>184.33099999999999</v>
      </c>
      <c r="U130" s="1">
        <v>277.584</v>
      </c>
      <c r="V130" s="1">
        <v>295.20400000000001</v>
      </c>
      <c r="W130" s="1">
        <v>270.44799999999998</v>
      </c>
      <c r="X130" s="1">
        <v>241.06299999999999</v>
      </c>
      <c r="Y130" s="1">
        <v>229.571</v>
      </c>
      <c r="Z130" s="6">
        <v>8389.030999999999</v>
      </c>
    </row>
    <row r="131" spans="1:26" ht="14.4" x14ac:dyDescent="0.3">
      <c r="A131" s="3">
        <v>45420</v>
      </c>
      <c r="B131" s="1">
        <v>220.4</v>
      </c>
      <c r="C131" s="1">
        <v>216.38499999999999</v>
      </c>
      <c r="D131" s="1">
        <v>208.994</v>
      </c>
      <c r="E131" s="1">
        <v>208.07400000000001</v>
      </c>
      <c r="F131" s="1">
        <v>211.18100000000001</v>
      </c>
      <c r="G131" s="1">
        <v>177.04300000000001</v>
      </c>
      <c r="H131" s="1">
        <v>103.56100000000001</v>
      </c>
      <c r="I131" s="1">
        <v>249.149</v>
      </c>
      <c r="J131" s="1">
        <v>458.77</v>
      </c>
      <c r="K131" s="1">
        <v>606.79</v>
      </c>
      <c r="L131" s="1">
        <v>659.47500000000002</v>
      </c>
      <c r="M131" s="1">
        <v>683.26099999999997</v>
      </c>
      <c r="N131" s="1">
        <v>678.60799999999995</v>
      </c>
      <c r="O131" s="1">
        <v>639.28800000000001</v>
      </c>
      <c r="P131" s="1">
        <v>642.15800000000002</v>
      </c>
      <c r="Q131" s="1">
        <v>595.42499999999995</v>
      </c>
      <c r="R131" s="1">
        <v>482.887</v>
      </c>
      <c r="S131" s="1">
        <v>302.46899999999999</v>
      </c>
      <c r="T131" s="1">
        <v>221.054</v>
      </c>
      <c r="U131" s="1">
        <v>306.31700000000001</v>
      </c>
      <c r="V131" s="1">
        <v>311.72300000000001</v>
      </c>
      <c r="W131" s="1">
        <v>276.387</v>
      </c>
      <c r="X131" s="1">
        <v>249.08600000000001</v>
      </c>
      <c r="Y131" s="1">
        <v>235.161</v>
      </c>
      <c r="Z131" s="6">
        <v>8943.6459999999988</v>
      </c>
    </row>
    <row r="132" spans="1:26" ht="14.4" x14ac:dyDescent="0.3">
      <c r="A132" s="3">
        <v>45421</v>
      </c>
      <c r="B132" s="1">
        <v>225.626</v>
      </c>
      <c r="C132" s="1">
        <v>222.654</v>
      </c>
      <c r="D132" s="1">
        <v>213.291</v>
      </c>
      <c r="E132" s="1">
        <v>214.5</v>
      </c>
      <c r="F132" s="1">
        <v>227.345</v>
      </c>
      <c r="G132" s="1">
        <v>186.97300000000001</v>
      </c>
      <c r="H132" s="1">
        <v>118.35599999999999</v>
      </c>
      <c r="I132" s="1">
        <v>242.19</v>
      </c>
      <c r="J132" s="1">
        <v>435.34500000000003</v>
      </c>
      <c r="K132" s="1">
        <v>585.024</v>
      </c>
      <c r="L132" s="1">
        <v>660.702</v>
      </c>
      <c r="M132" s="1">
        <v>689.57100000000003</v>
      </c>
      <c r="N132" s="1">
        <v>696.01499999999999</v>
      </c>
      <c r="O132" s="1">
        <v>700.35</v>
      </c>
      <c r="P132" s="1">
        <v>691.46500000000003</v>
      </c>
      <c r="Q132" s="1">
        <v>650.33799999999997</v>
      </c>
      <c r="R132" s="1">
        <v>522.5</v>
      </c>
      <c r="S132" s="1">
        <v>319.41800000000001</v>
      </c>
      <c r="T132" s="1">
        <v>238.154</v>
      </c>
      <c r="U132" s="1">
        <v>323.29500000000002</v>
      </c>
      <c r="V132" s="1">
        <v>329.42200000000003</v>
      </c>
      <c r="W132" s="1">
        <v>296.61799999999999</v>
      </c>
      <c r="X132" s="1">
        <v>253.792</v>
      </c>
      <c r="Y132" s="1">
        <v>236.64099999999999</v>
      </c>
      <c r="Z132" s="6">
        <v>9279.5849999999991</v>
      </c>
    </row>
    <row r="133" spans="1:26" ht="14.4" x14ac:dyDescent="0.3">
      <c r="A133" s="3">
        <v>45422</v>
      </c>
      <c r="B133" s="1">
        <v>217.244</v>
      </c>
      <c r="C133" s="1">
        <v>214.15600000000001</v>
      </c>
      <c r="D133" s="1">
        <v>216.55600000000001</v>
      </c>
      <c r="E133" s="1">
        <v>227.309</v>
      </c>
      <c r="F133" s="1">
        <v>227.809</v>
      </c>
      <c r="G133" s="1">
        <v>188.57400000000001</v>
      </c>
      <c r="H133" s="1">
        <v>122.48399999999999</v>
      </c>
      <c r="I133" s="1">
        <v>238.93600000000001</v>
      </c>
      <c r="J133" s="1">
        <v>417.05</v>
      </c>
      <c r="K133" s="1">
        <v>565.59199999999998</v>
      </c>
      <c r="L133" s="1">
        <v>625.34299999999996</v>
      </c>
      <c r="M133" s="1">
        <v>641.85699999999997</v>
      </c>
      <c r="N133" s="1">
        <v>614.04999999999995</v>
      </c>
      <c r="O133" s="1">
        <v>555.32600000000002</v>
      </c>
      <c r="P133" s="1">
        <v>508.03300000000002</v>
      </c>
      <c r="Q133" s="1">
        <v>319.13299999999998</v>
      </c>
      <c r="R133" s="1">
        <v>326.38</v>
      </c>
      <c r="S133" s="1">
        <v>171.91800000000001</v>
      </c>
      <c r="T133" s="1">
        <v>107.408</v>
      </c>
      <c r="U133" s="1">
        <v>180.44499999999999</v>
      </c>
      <c r="V133" s="1">
        <v>229.95599999999999</v>
      </c>
      <c r="W133" s="1">
        <v>228.52</v>
      </c>
      <c r="X133" s="1">
        <v>227.965</v>
      </c>
      <c r="Y133" s="1">
        <v>224.79400000000001</v>
      </c>
      <c r="Z133" s="6">
        <v>7596.8380000000006</v>
      </c>
    </row>
    <row r="134" spans="1:26" ht="14.4" x14ac:dyDescent="0.3">
      <c r="A134" s="3">
        <v>45423</v>
      </c>
      <c r="B134" s="1">
        <v>222.33199999999999</v>
      </c>
      <c r="C134" s="1">
        <v>221.364</v>
      </c>
      <c r="D134" s="1">
        <v>215.202</v>
      </c>
      <c r="E134" s="1">
        <v>213.23</v>
      </c>
      <c r="F134" s="1">
        <v>212.96899999999999</v>
      </c>
      <c r="G134" s="1">
        <v>162.375</v>
      </c>
      <c r="H134" s="1">
        <v>75.938999999999993</v>
      </c>
      <c r="I134" s="1">
        <v>156.27199999999999</v>
      </c>
      <c r="J134" s="1">
        <v>306.20699999999999</v>
      </c>
      <c r="K134" s="1">
        <v>480.05700000000002</v>
      </c>
      <c r="L134" s="1">
        <v>576.63599999999997</v>
      </c>
      <c r="M134" s="1">
        <v>631.56799999999998</v>
      </c>
      <c r="N134" s="1">
        <v>635.154</v>
      </c>
      <c r="O134" s="1">
        <v>604.38099999999997</v>
      </c>
      <c r="P134" s="1">
        <v>592.43399999999997</v>
      </c>
      <c r="Q134" s="1">
        <v>500.63799999999998</v>
      </c>
      <c r="R134" s="1">
        <v>360.685</v>
      </c>
      <c r="S134" s="1">
        <v>216.66300000000001</v>
      </c>
      <c r="T134" s="1">
        <v>107.497</v>
      </c>
      <c r="U134" s="1">
        <v>190.571</v>
      </c>
      <c r="V134" s="1">
        <v>267.06</v>
      </c>
      <c r="W134" s="1">
        <v>302.58699999999999</v>
      </c>
      <c r="X134" s="1">
        <v>276.851</v>
      </c>
      <c r="Y134" s="1">
        <v>237.84</v>
      </c>
      <c r="Z134" s="6">
        <v>7766.5120000000015</v>
      </c>
    </row>
    <row r="135" spans="1:26" ht="14.4" x14ac:dyDescent="0.3">
      <c r="A135" s="3">
        <v>45424</v>
      </c>
      <c r="B135" s="1">
        <v>218.398</v>
      </c>
      <c r="C135" s="1">
        <v>216.79400000000001</v>
      </c>
      <c r="D135" s="1">
        <v>209.315</v>
      </c>
      <c r="E135" s="1">
        <v>211.36799999999999</v>
      </c>
      <c r="F135" s="1">
        <v>223.524</v>
      </c>
      <c r="G135" s="1">
        <v>177.58099999999999</v>
      </c>
      <c r="H135" s="1">
        <v>127.122</v>
      </c>
      <c r="I135" s="1">
        <v>240.23099999999999</v>
      </c>
      <c r="J135" s="1">
        <v>217.922</v>
      </c>
      <c r="K135" s="1">
        <v>58.77</v>
      </c>
      <c r="L135" s="1">
        <v>669.36</v>
      </c>
      <c r="M135" s="1">
        <v>691.10400000000004</v>
      </c>
      <c r="N135" s="1">
        <v>692.64599999999996</v>
      </c>
      <c r="O135" s="1">
        <v>664.80499999999995</v>
      </c>
      <c r="P135" s="1">
        <v>667.12900000000002</v>
      </c>
      <c r="Q135" s="1">
        <v>614.00900000000001</v>
      </c>
      <c r="R135" s="1">
        <v>408.88600000000002</v>
      </c>
      <c r="S135" s="1">
        <v>355.52699999999999</v>
      </c>
      <c r="T135" s="1">
        <v>187.82300000000001</v>
      </c>
      <c r="U135" s="1">
        <v>206.352</v>
      </c>
      <c r="V135" s="1">
        <v>236.89099999999999</v>
      </c>
      <c r="W135" s="1">
        <v>225.87200000000001</v>
      </c>
      <c r="X135" s="1">
        <v>231.58699999999999</v>
      </c>
      <c r="Y135" s="1">
        <v>241.99100000000001</v>
      </c>
      <c r="Z135" s="6">
        <v>7995.0069999999996</v>
      </c>
    </row>
    <row r="136" spans="1:26" ht="14.4" x14ac:dyDescent="0.3">
      <c r="A136" s="3">
        <v>45425</v>
      </c>
      <c r="B136" s="1">
        <v>214.98699999999999</v>
      </c>
      <c r="C136" s="1">
        <v>204.619</v>
      </c>
      <c r="D136" s="1">
        <v>202.22800000000001</v>
      </c>
      <c r="E136" s="1">
        <v>193.75299999999999</v>
      </c>
      <c r="F136" s="1">
        <v>204.64599999999999</v>
      </c>
      <c r="G136" s="1">
        <v>166.86500000000001</v>
      </c>
      <c r="H136" s="1">
        <v>122.22799999999999</v>
      </c>
      <c r="I136" s="1">
        <v>224.751</v>
      </c>
      <c r="J136" s="1">
        <v>410.25400000000002</v>
      </c>
      <c r="K136" s="1">
        <v>554.96400000000006</v>
      </c>
      <c r="L136" s="1">
        <v>608.77</v>
      </c>
      <c r="M136" s="1">
        <v>565.26</v>
      </c>
      <c r="N136" s="1">
        <v>586.93299999999999</v>
      </c>
      <c r="O136" s="1">
        <v>614.17899999999997</v>
      </c>
      <c r="P136" s="1">
        <v>592.44899999999996</v>
      </c>
      <c r="Q136" s="1">
        <v>555.80899999999997</v>
      </c>
      <c r="R136" s="1">
        <v>431.74400000000003</v>
      </c>
      <c r="S136" s="1">
        <v>246.90799999999999</v>
      </c>
      <c r="T136" s="1">
        <v>111.212</v>
      </c>
      <c r="U136" s="1">
        <v>176.92599999999999</v>
      </c>
      <c r="V136" s="1">
        <v>246.12700000000001</v>
      </c>
      <c r="W136" s="1">
        <v>246.20500000000001</v>
      </c>
      <c r="X136" s="1">
        <v>220.96600000000001</v>
      </c>
      <c r="Y136" s="1">
        <v>218.12100000000001</v>
      </c>
      <c r="Z136" s="6">
        <v>7920.9040000000014</v>
      </c>
    </row>
    <row r="137" spans="1:26" ht="14.4" x14ac:dyDescent="0.3">
      <c r="A137" s="3">
        <v>45426</v>
      </c>
      <c r="B137" s="1">
        <v>212.2</v>
      </c>
      <c r="C137" s="1">
        <v>210.50800000000001</v>
      </c>
      <c r="D137" s="1">
        <v>201.70099999999999</v>
      </c>
      <c r="E137" s="1">
        <v>194.773</v>
      </c>
      <c r="F137" s="1">
        <v>206.74100000000001</v>
      </c>
      <c r="G137" s="1">
        <v>158.64400000000001</v>
      </c>
      <c r="H137" s="1">
        <v>102.58199999999999</v>
      </c>
      <c r="I137" s="1">
        <v>233.839</v>
      </c>
      <c r="J137" s="1">
        <v>403.68</v>
      </c>
      <c r="K137" s="1">
        <v>477.83800000000002</v>
      </c>
      <c r="L137" s="1">
        <v>509.26299999999998</v>
      </c>
      <c r="M137" s="1">
        <v>587.26499999999999</v>
      </c>
      <c r="N137" s="1">
        <v>630.33399999999995</v>
      </c>
      <c r="O137" s="1">
        <v>628.76300000000003</v>
      </c>
      <c r="P137" s="1">
        <v>608.43200000000002</v>
      </c>
      <c r="Q137" s="1">
        <v>549.77700000000004</v>
      </c>
      <c r="R137" s="1">
        <v>423.88</v>
      </c>
      <c r="S137" s="1">
        <v>247.364</v>
      </c>
      <c r="T137" s="1">
        <v>111.151</v>
      </c>
      <c r="U137" s="1">
        <v>176.19</v>
      </c>
      <c r="V137" s="1">
        <v>245.78399999999999</v>
      </c>
      <c r="W137" s="1">
        <v>239.55500000000001</v>
      </c>
      <c r="X137" s="1">
        <v>217.26</v>
      </c>
      <c r="Y137" s="1">
        <v>213.48</v>
      </c>
      <c r="Z137" s="6">
        <v>7791.0039999999981</v>
      </c>
    </row>
    <row r="138" spans="1:26" ht="14.4" x14ac:dyDescent="0.3">
      <c r="A138" s="3">
        <v>45427</v>
      </c>
      <c r="B138" s="1">
        <v>216.14599999999999</v>
      </c>
      <c r="C138" s="1">
        <v>215.89599999999999</v>
      </c>
      <c r="D138" s="1">
        <v>210.43199999999999</v>
      </c>
      <c r="E138" s="1">
        <v>209.06299999999999</v>
      </c>
      <c r="F138" s="1">
        <v>211.47900000000001</v>
      </c>
      <c r="G138" s="1">
        <v>154.399</v>
      </c>
      <c r="H138" s="1">
        <v>109.961</v>
      </c>
      <c r="I138" s="1">
        <v>253.83600000000001</v>
      </c>
      <c r="J138" s="1">
        <v>456.87400000000002</v>
      </c>
      <c r="K138" s="1">
        <v>586.70399999999995</v>
      </c>
      <c r="L138" s="1">
        <v>665.13199999999995</v>
      </c>
      <c r="M138" s="1">
        <v>676.07500000000005</v>
      </c>
      <c r="N138" s="1">
        <v>680.82100000000003</v>
      </c>
      <c r="O138" s="1">
        <v>670.86400000000003</v>
      </c>
      <c r="P138" s="1">
        <v>619.27700000000004</v>
      </c>
      <c r="Q138" s="1">
        <v>576.90499999999997</v>
      </c>
      <c r="R138" s="1">
        <v>490.798</v>
      </c>
      <c r="S138" s="1">
        <v>321.62900000000002</v>
      </c>
      <c r="T138" s="1">
        <v>230.97200000000001</v>
      </c>
      <c r="U138" s="1">
        <v>299.33699999999999</v>
      </c>
      <c r="V138" s="1">
        <v>308.15699999999998</v>
      </c>
      <c r="W138" s="1">
        <v>279.36700000000002</v>
      </c>
      <c r="X138" s="1">
        <v>261.88</v>
      </c>
      <c r="Y138" s="1">
        <v>260.23700000000002</v>
      </c>
      <c r="Z138" s="6">
        <v>8966.2409999999982</v>
      </c>
    </row>
    <row r="139" spans="1:26" ht="14.4" x14ac:dyDescent="0.3">
      <c r="A139" s="3">
        <v>45428</v>
      </c>
      <c r="B139" s="1">
        <v>246.54300000000001</v>
      </c>
      <c r="C139" s="1">
        <v>229.34800000000001</v>
      </c>
      <c r="D139" s="1">
        <v>216.71</v>
      </c>
      <c r="E139" s="1">
        <v>217.35900000000001</v>
      </c>
      <c r="F139" s="1">
        <v>230.143</v>
      </c>
      <c r="G139" s="1">
        <v>176.17699999999999</v>
      </c>
      <c r="H139" s="1">
        <v>119.898</v>
      </c>
      <c r="I139" s="1">
        <v>254.797</v>
      </c>
      <c r="J139" s="1">
        <v>459.30900000000003</v>
      </c>
      <c r="K139" s="1">
        <v>607.15300000000002</v>
      </c>
      <c r="L139" s="1">
        <v>675.51199999999994</v>
      </c>
      <c r="M139" s="1">
        <v>689.58</v>
      </c>
      <c r="N139" s="1">
        <v>684.18600000000004</v>
      </c>
      <c r="O139" s="1">
        <v>668.98299999999995</v>
      </c>
      <c r="P139" s="1">
        <v>637.904</v>
      </c>
      <c r="Q139" s="1">
        <v>605.31899999999996</v>
      </c>
      <c r="R139" s="1">
        <v>495.19900000000001</v>
      </c>
      <c r="S139" s="1">
        <v>320.83100000000002</v>
      </c>
      <c r="T139" s="1">
        <v>188.82499999999999</v>
      </c>
      <c r="U139" s="1">
        <v>250.89500000000001</v>
      </c>
      <c r="V139" s="1">
        <v>308.91800000000001</v>
      </c>
      <c r="W139" s="1">
        <v>292.24900000000002</v>
      </c>
      <c r="X139" s="1">
        <v>249.828</v>
      </c>
      <c r="Y139" s="1">
        <v>242.136</v>
      </c>
      <c r="Z139" s="6">
        <v>9067.8019999999979</v>
      </c>
    </row>
    <row r="140" spans="1:26" ht="14.4" x14ac:dyDescent="0.3">
      <c r="A140" s="3">
        <v>45429</v>
      </c>
      <c r="B140" s="1">
        <v>228.33600000000001</v>
      </c>
      <c r="C140" s="1">
        <v>222.041</v>
      </c>
      <c r="D140" s="1">
        <v>216.626</v>
      </c>
      <c r="E140" s="1">
        <v>227.79</v>
      </c>
      <c r="F140" s="1">
        <v>226.28299999999999</v>
      </c>
      <c r="G140" s="1">
        <v>169.35300000000001</v>
      </c>
      <c r="H140" s="1">
        <v>110.24</v>
      </c>
      <c r="I140" s="1">
        <v>236.79900000000001</v>
      </c>
      <c r="J140" s="1">
        <v>410.166</v>
      </c>
      <c r="K140" s="1">
        <v>552.81700000000001</v>
      </c>
      <c r="L140" s="1">
        <v>624.16200000000003</v>
      </c>
      <c r="M140" s="1">
        <v>647.69000000000005</v>
      </c>
      <c r="N140" s="1">
        <v>634.97400000000005</v>
      </c>
      <c r="O140" s="1">
        <v>626.09</v>
      </c>
      <c r="P140" s="1">
        <v>602.66999999999996</v>
      </c>
      <c r="Q140" s="1">
        <v>543.29600000000005</v>
      </c>
      <c r="R140" s="1">
        <v>403.24700000000001</v>
      </c>
      <c r="S140" s="1">
        <v>233.767</v>
      </c>
      <c r="T140" s="1">
        <v>115.913</v>
      </c>
      <c r="U140" s="1">
        <v>170.26300000000001</v>
      </c>
      <c r="V140" s="1">
        <v>235.99700000000001</v>
      </c>
      <c r="W140" s="1">
        <v>232.881</v>
      </c>
      <c r="X140" s="1">
        <v>233.34</v>
      </c>
      <c r="Y140" s="1">
        <v>231.24299999999999</v>
      </c>
      <c r="Z140" s="6">
        <v>8135.9840000000013</v>
      </c>
    </row>
    <row r="141" spans="1:26" ht="14.4" x14ac:dyDescent="0.3">
      <c r="A141" s="3">
        <v>45430</v>
      </c>
      <c r="B141" s="1">
        <v>228.46</v>
      </c>
      <c r="C141" s="1">
        <v>225.81100000000001</v>
      </c>
      <c r="D141" s="1">
        <v>222.291</v>
      </c>
      <c r="E141" s="1">
        <v>218.86799999999999</v>
      </c>
      <c r="F141" s="1">
        <v>219.12299999999999</v>
      </c>
      <c r="G141" s="1">
        <v>159.76599999999999</v>
      </c>
      <c r="H141" s="1">
        <v>95.23</v>
      </c>
      <c r="I141" s="1">
        <v>192.845</v>
      </c>
      <c r="J141" s="1">
        <v>345.21699999999998</v>
      </c>
      <c r="K141" s="1">
        <v>480.09100000000001</v>
      </c>
      <c r="L141" s="1">
        <v>563.65700000000004</v>
      </c>
      <c r="M141" s="1">
        <v>602.74400000000003</v>
      </c>
      <c r="N141" s="1">
        <v>612.62599999999998</v>
      </c>
      <c r="O141" s="1">
        <v>604.48599999999999</v>
      </c>
      <c r="P141" s="1">
        <v>585.21699999999998</v>
      </c>
      <c r="Q141" s="1">
        <v>514.02800000000002</v>
      </c>
      <c r="R141" s="1">
        <v>388.09199999999998</v>
      </c>
      <c r="S141" s="1">
        <v>229.41200000000001</v>
      </c>
      <c r="T141" s="1">
        <v>123</v>
      </c>
      <c r="U141" s="1">
        <v>185.191</v>
      </c>
      <c r="V141" s="1">
        <v>279.44200000000001</v>
      </c>
      <c r="W141" s="1">
        <v>269.274</v>
      </c>
      <c r="X141" s="1">
        <v>242.137</v>
      </c>
      <c r="Y141" s="1">
        <v>243.999</v>
      </c>
      <c r="Z141" s="6">
        <v>7831.0069999999996</v>
      </c>
    </row>
    <row r="142" spans="1:26" ht="14.4" x14ac:dyDescent="0.3">
      <c r="A142" s="3">
        <v>45431</v>
      </c>
      <c r="B142" s="1">
        <v>231.066</v>
      </c>
      <c r="C142" s="1">
        <v>229.41499999999999</v>
      </c>
      <c r="D142" s="1">
        <v>213.65899999999999</v>
      </c>
      <c r="E142" s="1">
        <v>215.13200000000001</v>
      </c>
      <c r="F142" s="1">
        <v>221.95599999999999</v>
      </c>
      <c r="G142" s="1">
        <v>176.07599999999999</v>
      </c>
      <c r="H142" s="1">
        <v>123.788</v>
      </c>
      <c r="I142" s="1">
        <v>243.15299999999999</v>
      </c>
      <c r="J142" s="1">
        <v>417.08699999999999</v>
      </c>
      <c r="K142" s="1">
        <v>589.73</v>
      </c>
      <c r="L142" s="1">
        <v>692.99</v>
      </c>
      <c r="M142" s="1">
        <v>739.13</v>
      </c>
      <c r="N142" s="1">
        <v>744.84400000000005</v>
      </c>
      <c r="O142" s="1">
        <v>736.68700000000001</v>
      </c>
      <c r="P142" s="1">
        <v>750.82100000000003</v>
      </c>
      <c r="Q142" s="1">
        <v>678.22500000000002</v>
      </c>
      <c r="R142" s="1">
        <v>545.78599999999994</v>
      </c>
      <c r="S142" s="1">
        <v>388.75200000000001</v>
      </c>
      <c r="T142" s="1">
        <v>266.57299999999998</v>
      </c>
      <c r="U142" s="1">
        <v>269.39999999999998</v>
      </c>
      <c r="V142" s="1">
        <v>311.548</v>
      </c>
      <c r="W142" s="1">
        <v>276.44799999999998</v>
      </c>
      <c r="X142" s="1">
        <v>236.59399999999999</v>
      </c>
      <c r="Y142" s="1">
        <v>232.07300000000001</v>
      </c>
      <c r="Z142" s="6">
        <v>9530.9330000000009</v>
      </c>
    </row>
    <row r="143" spans="1:26" ht="14.4" x14ac:dyDescent="0.3">
      <c r="A143" s="3">
        <v>45432</v>
      </c>
      <c r="B143" s="1">
        <v>236.447</v>
      </c>
      <c r="C143" s="1">
        <v>234.56899999999999</v>
      </c>
      <c r="D143" s="1">
        <v>227.04300000000001</v>
      </c>
      <c r="E143" s="1">
        <v>227.55600000000001</v>
      </c>
      <c r="F143" s="1">
        <v>230.935</v>
      </c>
      <c r="G143" s="1">
        <v>166.05099999999999</v>
      </c>
      <c r="H143" s="1">
        <v>119.593</v>
      </c>
      <c r="I143" s="1">
        <v>221.893</v>
      </c>
      <c r="J143" s="1">
        <v>439.404</v>
      </c>
      <c r="K143" s="1">
        <v>569.70500000000004</v>
      </c>
      <c r="L143" s="1">
        <v>640.08199999999999</v>
      </c>
      <c r="M143" s="1">
        <v>740.6</v>
      </c>
      <c r="N143" s="1">
        <v>764.846</v>
      </c>
      <c r="O143" s="1">
        <v>724.98800000000006</v>
      </c>
      <c r="P143" s="1">
        <v>721.59799999999996</v>
      </c>
      <c r="Q143" s="1">
        <v>687.31600000000003</v>
      </c>
      <c r="R143" s="1">
        <v>545.03599999999994</v>
      </c>
      <c r="S143" s="1">
        <v>369.99799999999999</v>
      </c>
      <c r="T143" s="1">
        <v>263.51100000000002</v>
      </c>
      <c r="U143" s="1">
        <v>302.399</v>
      </c>
      <c r="V143" s="1">
        <v>333.03699999999998</v>
      </c>
      <c r="W143" s="1">
        <v>328.23200000000003</v>
      </c>
      <c r="X143" s="1">
        <v>249.995</v>
      </c>
      <c r="Y143" s="1">
        <v>233.345</v>
      </c>
      <c r="Z143" s="6">
        <v>9578.1790000000001</v>
      </c>
    </row>
    <row r="144" spans="1:26" ht="14.4" x14ac:dyDescent="0.3">
      <c r="A144" s="3">
        <v>45433</v>
      </c>
      <c r="B144" s="1">
        <v>219.399</v>
      </c>
      <c r="C144" s="1">
        <v>217.78800000000001</v>
      </c>
      <c r="D144" s="1">
        <v>218.358</v>
      </c>
      <c r="E144" s="1">
        <v>218.387</v>
      </c>
      <c r="F144" s="1">
        <v>231.02500000000001</v>
      </c>
      <c r="G144" s="1">
        <v>171.05199999999999</v>
      </c>
      <c r="H144" s="1">
        <v>130.61199999999999</v>
      </c>
      <c r="I144" s="1">
        <v>250.46299999999999</v>
      </c>
      <c r="J144" s="1">
        <v>479.19099999999997</v>
      </c>
      <c r="K144" s="1">
        <v>610.71600000000001</v>
      </c>
      <c r="L144" s="1">
        <v>694.24900000000002</v>
      </c>
      <c r="M144" s="1">
        <v>740.51900000000001</v>
      </c>
      <c r="N144" s="1">
        <v>742.71500000000003</v>
      </c>
      <c r="O144" s="1">
        <v>730.16899999999998</v>
      </c>
      <c r="P144" s="1">
        <v>754.66800000000001</v>
      </c>
      <c r="Q144" s="1">
        <v>694.17100000000005</v>
      </c>
      <c r="R144" s="1">
        <v>568.32299999999998</v>
      </c>
      <c r="S144" s="1">
        <v>402.74400000000003</v>
      </c>
      <c r="T144" s="1">
        <v>296.70100000000002</v>
      </c>
      <c r="U144" s="1">
        <v>319.04399999999998</v>
      </c>
      <c r="V144" s="1">
        <v>355.459</v>
      </c>
      <c r="W144" s="1">
        <v>297.86</v>
      </c>
      <c r="X144" s="1">
        <v>256.06400000000002</v>
      </c>
      <c r="Y144" s="1">
        <v>239.63399999999999</v>
      </c>
      <c r="Z144" s="6">
        <v>9839.3110000000015</v>
      </c>
    </row>
    <row r="145" spans="1:26" ht="14.4" x14ac:dyDescent="0.3">
      <c r="A145" s="3">
        <v>45434</v>
      </c>
      <c r="B145" s="1">
        <v>227.88</v>
      </c>
      <c r="C145" s="1">
        <v>227.279</v>
      </c>
      <c r="D145" s="1">
        <v>228.566</v>
      </c>
      <c r="E145" s="1">
        <v>225.68799999999999</v>
      </c>
      <c r="F145" s="1">
        <v>228.23500000000001</v>
      </c>
      <c r="G145" s="1">
        <v>177.11799999999999</v>
      </c>
      <c r="H145" s="1">
        <v>130.40299999999999</v>
      </c>
      <c r="I145" s="1">
        <v>259.36700000000002</v>
      </c>
      <c r="J145" s="1">
        <v>494.71499999999997</v>
      </c>
      <c r="K145" s="1">
        <v>632.50199999999995</v>
      </c>
      <c r="L145" s="1">
        <v>697.649</v>
      </c>
      <c r="M145" s="1">
        <v>705.04300000000001</v>
      </c>
      <c r="N145" s="1">
        <v>701.04899999999998</v>
      </c>
      <c r="O145" s="1">
        <v>711.67600000000004</v>
      </c>
      <c r="P145" s="1">
        <v>689.96199999999999</v>
      </c>
      <c r="Q145" s="1">
        <v>654.43600000000004</v>
      </c>
      <c r="R145" s="1">
        <v>553.899</v>
      </c>
      <c r="S145" s="1">
        <v>389.28100000000001</v>
      </c>
      <c r="T145" s="1">
        <v>301.92599999999999</v>
      </c>
      <c r="U145" s="1">
        <v>328.798</v>
      </c>
      <c r="V145" s="1">
        <v>328.178</v>
      </c>
      <c r="W145" s="1">
        <v>286.53500000000003</v>
      </c>
      <c r="X145" s="1">
        <v>259.79599999999999</v>
      </c>
      <c r="Y145" s="1">
        <v>257.13600000000002</v>
      </c>
      <c r="Z145" s="6">
        <v>9697.1170000000002</v>
      </c>
    </row>
    <row r="146" spans="1:26" ht="14.4" x14ac:dyDescent="0.3">
      <c r="A146" s="3">
        <v>45435</v>
      </c>
      <c r="B146" s="1">
        <v>235.006</v>
      </c>
      <c r="C146" s="1">
        <v>219.34299999999999</v>
      </c>
      <c r="D146" s="1">
        <v>220.476</v>
      </c>
      <c r="E146" s="1">
        <v>222.477</v>
      </c>
      <c r="F146" s="1">
        <v>240.27600000000001</v>
      </c>
      <c r="G146" s="1">
        <v>165.44</v>
      </c>
      <c r="H146" s="1">
        <v>135.15799999999999</v>
      </c>
      <c r="I146" s="1">
        <v>263.98099999999999</v>
      </c>
      <c r="J146" s="1">
        <v>466.09399999999999</v>
      </c>
      <c r="K146" s="1">
        <v>616.75800000000004</v>
      </c>
      <c r="L146" s="1">
        <v>687.26099999999997</v>
      </c>
      <c r="M146" s="1">
        <v>710.23299999999995</v>
      </c>
      <c r="N146" s="1">
        <v>760.34900000000005</v>
      </c>
      <c r="O146" s="1">
        <v>730.22500000000002</v>
      </c>
      <c r="P146" s="1">
        <v>658.65499999999997</v>
      </c>
      <c r="Q146" s="1">
        <v>549.12800000000004</v>
      </c>
      <c r="R146" s="1">
        <v>468.97399999999999</v>
      </c>
      <c r="S146" s="1">
        <v>287.60500000000002</v>
      </c>
      <c r="T146" s="1">
        <v>198.624</v>
      </c>
      <c r="U146" s="1">
        <v>257.262</v>
      </c>
      <c r="V146" s="1">
        <v>305.065</v>
      </c>
      <c r="W146" s="1">
        <v>268.78199999999998</v>
      </c>
      <c r="X146" s="1">
        <v>237.97900000000001</v>
      </c>
      <c r="Y146" s="1">
        <v>233.43700000000001</v>
      </c>
      <c r="Z146" s="6">
        <v>9138.5879999999979</v>
      </c>
    </row>
    <row r="147" spans="1:26" ht="14.4" x14ac:dyDescent="0.3">
      <c r="A147" s="3">
        <v>45436</v>
      </c>
      <c r="B147" s="1">
        <v>232.958</v>
      </c>
      <c r="C147" s="1">
        <v>232.17400000000001</v>
      </c>
      <c r="D147" s="1">
        <v>233.92500000000001</v>
      </c>
      <c r="E147" s="1">
        <v>253.12200000000001</v>
      </c>
      <c r="F147" s="1">
        <v>251.27</v>
      </c>
      <c r="G147" s="1">
        <v>183.40100000000001</v>
      </c>
      <c r="H147" s="1">
        <v>127.54600000000001</v>
      </c>
      <c r="I147" s="1">
        <v>262.72199999999998</v>
      </c>
      <c r="J147" s="1">
        <v>434.14299999999997</v>
      </c>
      <c r="K147" s="1">
        <v>591.98199999999997</v>
      </c>
      <c r="L147" s="1">
        <v>665.69</v>
      </c>
      <c r="M147" s="1">
        <v>670.23</v>
      </c>
      <c r="N147" s="1">
        <v>650.928</v>
      </c>
      <c r="O147" s="1">
        <v>622.82299999999998</v>
      </c>
      <c r="P147" s="1">
        <v>605.26900000000001</v>
      </c>
      <c r="Q147" s="1">
        <v>545.57799999999997</v>
      </c>
      <c r="R147" s="1">
        <v>423.91399999999999</v>
      </c>
      <c r="S147" s="1">
        <v>259.71800000000002</v>
      </c>
      <c r="T147" s="1">
        <v>130.07400000000001</v>
      </c>
      <c r="U147" s="1">
        <v>159.58799999999999</v>
      </c>
      <c r="V147" s="1">
        <v>234.173</v>
      </c>
      <c r="W147" s="1">
        <v>231.08500000000001</v>
      </c>
      <c r="X147" s="1">
        <v>228.249</v>
      </c>
      <c r="Y147" s="1">
        <v>227.38499999999999</v>
      </c>
      <c r="Z147" s="6">
        <v>8457.9470000000001</v>
      </c>
    </row>
    <row r="148" spans="1:26" ht="14.4" x14ac:dyDescent="0.3">
      <c r="A148" s="3">
        <v>45437</v>
      </c>
      <c r="B148" s="1">
        <v>225.179</v>
      </c>
      <c r="C148" s="1">
        <v>223.553</v>
      </c>
      <c r="D148" s="1">
        <v>224.238</v>
      </c>
      <c r="E148" s="1">
        <v>222.56100000000001</v>
      </c>
      <c r="F148" s="1">
        <v>222.358</v>
      </c>
      <c r="G148" s="1">
        <v>151.40799999999999</v>
      </c>
      <c r="H148" s="1">
        <v>104.505</v>
      </c>
      <c r="I148" s="1">
        <v>224.52699999999999</v>
      </c>
      <c r="J148" s="1">
        <v>347.46300000000002</v>
      </c>
      <c r="K148" s="1">
        <v>483.346</v>
      </c>
      <c r="L148" s="1">
        <v>535.71299999999997</v>
      </c>
      <c r="M148" s="1">
        <v>524.06399999999996</v>
      </c>
      <c r="N148" s="1">
        <v>504.072</v>
      </c>
      <c r="O148" s="1">
        <v>470.85399999999998</v>
      </c>
      <c r="P148" s="1">
        <v>492.53899999999999</v>
      </c>
      <c r="Q148" s="1">
        <v>525.96699999999998</v>
      </c>
      <c r="R148" s="1">
        <v>408.67</v>
      </c>
      <c r="S148" s="1">
        <v>252.19399999999999</v>
      </c>
      <c r="T148" s="1">
        <v>135.37700000000001</v>
      </c>
      <c r="U148" s="1">
        <v>173.50399999999999</v>
      </c>
      <c r="V148" s="1">
        <v>261.928</v>
      </c>
      <c r="W148" s="1">
        <v>261.05700000000002</v>
      </c>
      <c r="X148" s="1">
        <v>235.858</v>
      </c>
      <c r="Y148" s="1">
        <v>229.42699999999999</v>
      </c>
      <c r="Z148" s="6">
        <v>7440.3619999999992</v>
      </c>
    </row>
    <row r="149" spans="1:26" ht="14.4" x14ac:dyDescent="0.3">
      <c r="A149" s="3">
        <v>45438</v>
      </c>
      <c r="B149" s="1">
        <v>219.92099999999999</v>
      </c>
      <c r="C149" s="1">
        <v>219.255</v>
      </c>
      <c r="D149" s="1">
        <v>218.37899999999999</v>
      </c>
      <c r="E149" s="1">
        <v>221.46899999999999</v>
      </c>
      <c r="F149" s="1">
        <v>231.46299999999999</v>
      </c>
      <c r="G149" s="1">
        <v>167.21899999999999</v>
      </c>
      <c r="H149" s="1">
        <v>138.65100000000001</v>
      </c>
      <c r="I149" s="1">
        <v>257.40699999999998</v>
      </c>
      <c r="J149" s="1">
        <v>456.70600000000002</v>
      </c>
      <c r="K149" s="1">
        <v>609.822</v>
      </c>
      <c r="L149" s="1">
        <v>670.09199999999998</v>
      </c>
      <c r="M149" s="1">
        <v>714.19600000000003</v>
      </c>
      <c r="N149" s="1">
        <v>728.69600000000003</v>
      </c>
      <c r="O149" s="1">
        <v>700.22699999999998</v>
      </c>
      <c r="P149" s="1">
        <v>659.21900000000005</v>
      </c>
      <c r="Q149" s="1">
        <v>620.42200000000003</v>
      </c>
      <c r="R149" s="1">
        <v>459.49200000000002</v>
      </c>
      <c r="S149" s="1">
        <v>341.55200000000002</v>
      </c>
      <c r="T149" s="1">
        <v>199.869</v>
      </c>
      <c r="U149" s="1">
        <v>228.523</v>
      </c>
      <c r="V149" s="1">
        <v>273.23899999999998</v>
      </c>
      <c r="W149" s="1">
        <v>252.75700000000001</v>
      </c>
      <c r="X149" s="1">
        <v>233.667</v>
      </c>
      <c r="Y149" s="1">
        <v>235.858</v>
      </c>
      <c r="Z149" s="6">
        <v>9058.1009999999987</v>
      </c>
    </row>
    <row r="150" spans="1:26" ht="14.4" x14ac:dyDescent="0.3">
      <c r="A150" s="3">
        <v>45439</v>
      </c>
      <c r="B150" s="1">
        <v>220.553</v>
      </c>
      <c r="C150" s="1">
        <v>212.571</v>
      </c>
      <c r="D150" s="1">
        <v>213.59299999999999</v>
      </c>
      <c r="E150" s="1">
        <v>213.589</v>
      </c>
      <c r="F150" s="1">
        <v>221.958</v>
      </c>
      <c r="G150" s="1">
        <v>159.71700000000001</v>
      </c>
      <c r="H150" s="1">
        <v>149.59800000000001</v>
      </c>
      <c r="I150" s="1">
        <v>240.679</v>
      </c>
      <c r="J150" s="1">
        <v>429.83699999999999</v>
      </c>
      <c r="K150" s="1">
        <v>594.48099999999999</v>
      </c>
      <c r="L150" s="1">
        <v>694.245</v>
      </c>
      <c r="M150" s="1">
        <v>748.70600000000002</v>
      </c>
      <c r="N150" s="1">
        <v>762.59199999999998</v>
      </c>
      <c r="O150" s="1">
        <v>738.34900000000005</v>
      </c>
      <c r="P150" s="1">
        <v>707.67200000000003</v>
      </c>
      <c r="Q150" s="1">
        <v>590.56200000000001</v>
      </c>
      <c r="R150" s="1">
        <v>502.791</v>
      </c>
      <c r="S150" s="1">
        <v>368.23599999999999</v>
      </c>
      <c r="T150" s="1">
        <v>296.875</v>
      </c>
      <c r="U150" s="1">
        <v>289.77600000000001</v>
      </c>
      <c r="V150" s="1">
        <v>316.75200000000001</v>
      </c>
      <c r="W150" s="1">
        <v>287.44</v>
      </c>
      <c r="X150" s="1">
        <v>237.779</v>
      </c>
      <c r="Y150" s="1">
        <v>229.31800000000001</v>
      </c>
      <c r="Z150" s="6">
        <v>9427.6689999999999</v>
      </c>
    </row>
    <row r="151" spans="1:26" ht="14.4" x14ac:dyDescent="0.3">
      <c r="A151" s="3">
        <v>45440</v>
      </c>
      <c r="B151" s="1">
        <v>219.09899999999999</v>
      </c>
      <c r="C151" s="1">
        <v>217.12</v>
      </c>
      <c r="D151" s="1">
        <v>216.26400000000001</v>
      </c>
      <c r="E151" s="1">
        <v>222.773</v>
      </c>
      <c r="F151" s="1">
        <v>236.79400000000001</v>
      </c>
      <c r="G151" s="1">
        <v>170.52099999999999</v>
      </c>
      <c r="H151" s="1">
        <v>145.08500000000001</v>
      </c>
      <c r="I151" s="1">
        <v>234.29599999999999</v>
      </c>
      <c r="J151" s="1">
        <v>411.803</v>
      </c>
      <c r="K151" s="1">
        <v>531.25900000000001</v>
      </c>
      <c r="L151" s="1">
        <v>628.58600000000001</v>
      </c>
      <c r="M151" s="1">
        <v>663.94899999999996</v>
      </c>
      <c r="N151" s="1">
        <v>662.65800000000002</v>
      </c>
      <c r="O151" s="1">
        <v>706.48400000000004</v>
      </c>
      <c r="P151" s="1">
        <v>596.41800000000001</v>
      </c>
      <c r="Q151" s="1">
        <v>421.04700000000003</v>
      </c>
      <c r="R151" s="1">
        <v>386.80599999999998</v>
      </c>
      <c r="S151" s="1">
        <v>351.79500000000002</v>
      </c>
      <c r="T151" s="1">
        <v>262.14999999999998</v>
      </c>
      <c r="U151" s="1">
        <v>285.37</v>
      </c>
      <c r="V151" s="1">
        <v>318.29899999999998</v>
      </c>
      <c r="W151" s="1">
        <v>283.80700000000002</v>
      </c>
      <c r="X151" s="1">
        <v>249.71199999999999</v>
      </c>
      <c r="Y151" s="1">
        <v>237.17099999999999</v>
      </c>
      <c r="Z151" s="6">
        <v>8659.2659999999996</v>
      </c>
    </row>
    <row r="152" spans="1:26" ht="14.4" x14ac:dyDescent="0.3">
      <c r="A152" s="3">
        <v>45441</v>
      </c>
      <c r="B152" s="1">
        <v>225.108</v>
      </c>
      <c r="C152" s="1">
        <v>234.64400000000001</v>
      </c>
      <c r="D152" s="1">
        <v>223.49199999999999</v>
      </c>
      <c r="E152" s="1">
        <v>223.196</v>
      </c>
      <c r="F152" s="1">
        <v>225.946</v>
      </c>
      <c r="G152" s="1">
        <v>158.07400000000001</v>
      </c>
      <c r="H152" s="1">
        <v>121.032</v>
      </c>
      <c r="I152" s="1">
        <v>249.30699999999999</v>
      </c>
      <c r="J152" s="1">
        <v>435.399</v>
      </c>
      <c r="K152" s="1">
        <v>562.60599999999999</v>
      </c>
      <c r="L152" s="1">
        <v>655.85799999999995</v>
      </c>
      <c r="M152" s="1">
        <v>694.90300000000002</v>
      </c>
      <c r="N152" s="1">
        <v>700.64700000000005</v>
      </c>
      <c r="O152" s="1">
        <v>692.69799999999998</v>
      </c>
      <c r="P152" s="1">
        <v>675.60799999999995</v>
      </c>
      <c r="Q152" s="1">
        <v>627.24900000000002</v>
      </c>
      <c r="R152" s="1">
        <v>501.32400000000001</v>
      </c>
      <c r="S152" s="1">
        <v>329.59199999999998</v>
      </c>
      <c r="T152" s="1">
        <v>213.875</v>
      </c>
      <c r="U152" s="1">
        <v>232.02600000000001</v>
      </c>
      <c r="V152" s="1">
        <v>277.459</v>
      </c>
      <c r="W152" s="1">
        <v>260.68299999999999</v>
      </c>
      <c r="X152" s="1">
        <v>238.023</v>
      </c>
      <c r="Y152" s="1">
        <v>227.26499999999999</v>
      </c>
      <c r="Z152" s="6">
        <v>8986.0139999999974</v>
      </c>
    </row>
    <row r="153" spans="1:26" ht="14.4" x14ac:dyDescent="0.3">
      <c r="A153" s="3">
        <v>45442</v>
      </c>
      <c r="B153" s="1">
        <v>216.14</v>
      </c>
      <c r="C153" s="1">
        <v>218.08799999999999</v>
      </c>
      <c r="D153" s="1">
        <v>216.97399999999999</v>
      </c>
      <c r="E153" s="1">
        <v>216.749</v>
      </c>
      <c r="F153" s="1">
        <v>229.94499999999999</v>
      </c>
      <c r="G153" s="1">
        <v>160.02600000000001</v>
      </c>
      <c r="H153" s="1">
        <v>131.149</v>
      </c>
      <c r="I153" s="1">
        <v>257.91000000000003</v>
      </c>
      <c r="J153" s="1">
        <v>434.46800000000002</v>
      </c>
      <c r="K153" s="1">
        <v>581.95299999999997</v>
      </c>
      <c r="L153" s="1">
        <v>644.51800000000003</v>
      </c>
      <c r="M153" s="1">
        <v>662.93299999999999</v>
      </c>
      <c r="N153" s="1">
        <v>688.13</v>
      </c>
      <c r="O153" s="1">
        <v>700.73099999999999</v>
      </c>
      <c r="P153" s="1">
        <v>695.77800000000002</v>
      </c>
      <c r="Q153" s="1">
        <v>622.54100000000005</v>
      </c>
      <c r="R153" s="1">
        <v>537.322</v>
      </c>
      <c r="S153" s="1">
        <v>363.67899999999997</v>
      </c>
      <c r="T153" s="1">
        <v>221.512</v>
      </c>
      <c r="U153" s="1">
        <v>255.21199999999999</v>
      </c>
      <c r="V153" s="1">
        <v>312.50299999999999</v>
      </c>
      <c r="W153" s="1">
        <v>280.33800000000002</v>
      </c>
      <c r="X153" s="1">
        <v>233.54300000000001</v>
      </c>
      <c r="Y153" s="1">
        <v>227.64</v>
      </c>
      <c r="Z153" s="6">
        <v>9109.7819999999992</v>
      </c>
    </row>
    <row r="154" spans="1:26" ht="14.4" x14ac:dyDescent="0.3">
      <c r="A154" s="3">
        <v>45443</v>
      </c>
      <c r="B154" s="1">
        <v>214.97800000000001</v>
      </c>
      <c r="C154" s="1">
        <v>213.364</v>
      </c>
      <c r="D154" s="1">
        <v>216.745</v>
      </c>
      <c r="E154" s="1">
        <v>225.82900000000001</v>
      </c>
      <c r="F154" s="1">
        <v>225.91200000000001</v>
      </c>
      <c r="G154" s="1">
        <v>154.57499999999999</v>
      </c>
      <c r="H154" s="1">
        <v>114.081</v>
      </c>
      <c r="I154" s="1">
        <v>247.98099999999999</v>
      </c>
      <c r="J154" s="1">
        <v>425.45400000000001</v>
      </c>
      <c r="K154" s="1">
        <v>594.36</v>
      </c>
      <c r="L154" s="1">
        <v>653.50599999999997</v>
      </c>
      <c r="M154" s="1">
        <v>660.26599999999996</v>
      </c>
      <c r="N154" s="1">
        <v>658.37099999999998</v>
      </c>
      <c r="O154" s="1">
        <v>619.89700000000005</v>
      </c>
      <c r="P154" s="1">
        <v>582.18899999999996</v>
      </c>
      <c r="Q154" s="1">
        <v>503.08499999999998</v>
      </c>
      <c r="R154" s="1">
        <v>416.18</v>
      </c>
      <c r="S154" s="1">
        <v>268.75599999999997</v>
      </c>
      <c r="T154" s="1">
        <v>127.258</v>
      </c>
      <c r="U154" s="1">
        <v>154.447</v>
      </c>
      <c r="V154" s="1">
        <v>227.452</v>
      </c>
      <c r="W154" s="1">
        <v>224.249</v>
      </c>
      <c r="X154" s="1">
        <v>221.755</v>
      </c>
      <c r="Y154" s="1">
        <v>220.47900000000001</v>
      </c>
      <c r="Z154" s="6">
        <v>8171.1690000000008</v>
      </c>
    </row>
    <row r="155" spans="1:26" ht="14.4" x14ac:dyDescent="0.3">
      <c r="A155" s="3">
        <v>45444</v>
      </c>
      <c r="B155" s="1">
        <v>216.81800000000001</v>
      </c>
      <c r="C155" s="1">
        <v>214.78200000000001</v>
      </c>
      <c r="D155" s="1">
        <v>215.626</v>
      </c>
      <c r="E155" s="1">
        <v>215.40899999999999</v>
      </c>
      <c r="F155" s="1">
        <v>214.88200000000001</v>
      </c>
      <c r="G155" s="1">
        <v>139.61799999999999</v>
      </c>
      <c r="H155" s="1">
        <v>99.055000000000007</v>
      </c>
      <c r="I155" s="1">
        <v>230.46199999999999</v>
      </c>
      <c r="J155" s="1">
        <v>391.11900000000003</v>
      </c>
      <c r="K155" s="1">
        <v>523.48699999999997</v>
      </c>
      <c r="L155" s="1">
        <v>603.73900000000003</v>
      </c>
      <c r="M155" s="1">
        <v>607.39800000000002</v>
      </c>
      <c r="N155" s="1">
        <v>628.76599999999996</v>
      </c>
      <c r="O155" s="1">
        <v>625.20000000000005</v>
      </c>
      <c r="P155" s="1">
        <v>632.98699999999997</v>
      </c>
      <c r="Q155" s="1">
        <v>541.38300000000004</v>
      </c>
      <c r="R155" s="1">
        <v>417.38099999999997</v>
      </c>
      <c r="S155" s="1">
        <v>258.89100000000002</v>
      </c>
      <c r="T155" s="1">
        <v>130.08699999999999</v>
      </c>
      <c r="U155" s="1">
        <v>155.41200000000001</v>
      </c>
      <c r="V155" s="1">
        <v>253.12899999999999</v>
      </c>
      <c r="W155" s="1">
        <v>250.16300000000001</v>
      </c>
      <c r="X155" s="1">
        <v>229.154</v>
      </c>
      <c r="Y155" s="1">
        <v>223.995</v>
      </c>
      <c r="Z155" s="6">
        <v>8018.9430000000002</v>
      </c>
    </row>
    <row r="156" spans="1:26" ht="14.4" x14ac:dyDescent="0.3">
      <c r="A156" s="3">
        <v>45445</v>
      </c>
      <c r="B156" s="1">
        <v>223.28700000000001</v>
      </c>
      <c r="C156" s="1">
        <v>212.16399999999999</v>
      </c>
      <c r="D156" s="1">
        <v>210.73400000000001</v>
      </c>
      <c r="E156" s="1">
        <v>211.11</v>
      </c>
      <c r="F156" s="1">
        <v>245.35300000000001</v>
      </c>
      <c r="G156" s="1">
        <v>172.37200000000001</v>
      </c>
      <c r="H156" s="1">
        <v>143.22300000000001</v>
      </c>
      <c r="I156" s="1">
        <v>262.904</v>
      </c>
      <c r="J156" s="1">
        <v>470.18200000000002</v>
      </c>
      <c r="K156" s="1">
        <v>611.41899999999998</v>
      </c>
      <c r="L156" s="1">
        <v>707.26499999999999</v>
      </c>
      <c r="M156" s="1">
        <v>745.59500000000003</v>
      </c>
      <c r="N156" s="1">
        <v>740.75900000000001</v>
      </c>
      <c r="O156" s="1">
        <v>738.07299999999998</v>
      </c>
      <c r="P156" s="1">
        <v>727.79600000000005</v>
      </c>
      <c r="Q156" s="1">
        <v>695.702</v>
      </c>
      <c r="R156" s="1">
        <v>620.58100000000002</v>
      </c>
      <c r="S156" s="1">
        <v>449.36900000000003</v>
      </c>
      <c r="T156" s="1">
        <v>345.31299999999999</v>
      </c>
      <c r="U156" s="1">
        <v>304.887</v>
      </c>
      <c r="V156" s="1">
        <v>375.27499999999998</v>
      </c>
      <c r="W156" s="1">
        <v>320.61200000000002</v>
      </c>
      <c r="X156" s="1">
        <v>249.5</v>
      </c>
      <c r="Y156" s="1">
        <v>244.518</v>
      </c>
      <c r="Z156" s="6">
        <v>10027.993</v>
      </c>
    </row>
    <row r="157" spans="1:26" ht="14.4" x14ac:dyDescent="0.3">
      <c r="A157" s="3">
        <v>45446</v>
      </c>
      <c r="B157" s="1">
        <v>233.45699999999999</v>
      </c>
      <c r="C157" s="1">
        <v>234.65899999999999</v>
      </c>
      <c r="D157" s="1">
        <v>232.523</v>
      </c>
      <c r="E157" s="1">
        <v>223.31899999999999</v>
      </c>
      <c r="F157" s="1">
        <v>232.989</v>
      </c>
      <c r="G157" s="1">
        <v>161.477</v>
      </c>
      <c r="H157" s="1">
        <v>129.41300000000001</v>
      </c>
      <c r="I157" s="1">
        <v>278.459</v>
      </c>
      <c r="J157" s="1">
        <v>523.32600000000002</v>
      </c>
      <c r="K157" s="1">
        <v>650.077</v>
      </c>
      <c r="L157" s="1">
        <v>740.76400000000001</v>
      </c>
      <c r="M157" s="1">
        <v>789.88599999999997</v>
      </c>
      <c r="N157" s="1">
        <v>791.37900000000002</v>
      </c>
      <c r="O157" s="1">
        <v>762.57799999999997</v>
      </c>
      <c r="P157" s="1">
        <v>779.80899999999997</v>
      </c>
      <c r="Q157" s="1">
        <v>718.40499999999997</v>
      </c>
      <c r="R157" s="1">
        <v>586.12099999999998</v>
      </c>
      <c r="S157" s="1">
        <v>452.69499999999999</v>
      </c>
      <c r="T157" s="1">
        <v>349.428</v>
      </c>
      <c r="U157" s="1">
        <v>348.43099999999998</v>
      </c>
      <c r="V157" s="1">
        <v>375.63799999999998</v>
      </c>
      <c r="W157" s="1">
        <v>346.09399999999999</v>
      </c>
      <c r="X157" s="1">
        <v>284.32100000000003</v>
      </c>
      <c r="Y157" s="1">
        <v>267.89100000000002</v>
      </c>
      <c r="Z157" s="6">
        <v>10493.139000000001</v>
      </c>
    </row>
    <row r="158" spans="1:26" ht="14.4" x14ac:dyDescent="0.3">
      <c r="A158" s="3">
        <v>45447</v>
      </c>
      <c r="B158" s="1">
        <v>236.155</v>
      </c>
      <c r="C158" s="1">
        <v>222.334</v>
      </c>
      <c r="D158" s="1">
        <v>210.661</v>
      </c>
      <c r="E158" s="1">
        <v>211.00899999999999</v>
      </c>
      <c r="F158" s="1">
        <v>222.18199999999999</v>
      </c>
      <c r="G158" s="1">
        <v>164.54900000000001</v>
      </c>
      <c r="H158" s="1">
        <v>145.51</v>
      </c>
      <c r="I158" s="1">
        <v>277.51799999999997</v>
      </c>
      <c r="J158" s="1">
        <v>490.06599999999997</v>
      </c>
      <c r="K158" s="1">
        <v>619.88199999999995</v>
      </c>
      <c r="L158" s="1">
        <v>697.50099999999998</v>
      </c>
      <c r="M158" s="1">
        <v>741.351</v>
      </c>
      <c r="N158" s="1">
        <v>756.29200000000003</v>
      </c>
      <c r="O158" s="1">
        <v>757.53599999999994</v>
      </c>
      <c r="P158" s="1">
        <v>778.84500000000003</v>
      </c>
      <c r="Q158" s="1">
        <v>736.18499999999995</v>
      </c>
      <c r="R158" s="1">
        <v>621.17600000000004</v>
      </c>
      <c r="S158" s="1">
        <v>450.25799999999998</v>
      </c>
      <c r="T158" s="1">
        <v>331.9</v>
      </c>
      <c r="U158" s="1">
        <v>305.79899999999998</v>
      </c>
      <c r="V158" s="1">
        <v>305.11200000000002</v>
      </c>
      <c r="W158" s="1">
        <v>259.26799999999997</v>
      </c>
      <c r="X158" s="1">
        <v>228.88200000000001</v>
      </c>
      <c r="Y158" s="1">
        <v>227.249</v>
      </c>
      <c r="Z158" s="6">
        <v>9997.2200000000012</v>
      </c>
    </row>
    <row r="159" spans="1:26" ht="14.4" x14ac:dyDescent="0.3">
      <c r="A159" s="3">
        <v>45448</v>
      </c>
      <c r="B159" s="1">
        <v>244.40600000000001</v>
      </c>
      <c r="C159" s="1">
        <v>241.88200000000001</v>
      </c>
      <c r="D159" s="1">
        <v>222.458</v>
      </c>
      <c r="E159" s="1">
        <v>226.81100000000001</v>
      </c>
      <c r="F159" s="1">
        <v>219.23699999999999</v>
      </c>
      <c r="G159" s="1">
        <v>158.261</v>
      </c>
      <c r="H159" s="1">
        <v>135.17500000000001</v>
      </c>
      <c r="I159" s="1">
        <v>279.86599999999999</v>
      </c>
      <c r="J159" s="1">
        <v>535.32299999999998</v>
      </c>
      <c r="K159" s="1">
        <v>660.90099999999995</v>
      </c>
      <c r="L159" s="1">
        <v>715.87400000000002</v>
      </c>
      <c r="M159" s="1">
        <v>772.09900000000005</v>
      </c>
      <c r="N159" s="1">
        <v>791.80100000000004</v>
      </c>
      <c r="O159" s="1">
        <v>776.20500000000004</v>
      </c>
      <c r="P159" s="1">
        <v>763.96400000000006</v>
      </c>
      <c r="Q159" s="1">
        <v>713.33</v>
      </c>
      <c r="R159" s="1">
        <v>581.76800000000003</v>
      </c>
      <c r="S159" s="1">
        <v>417.09</v>
      </c>
      <c r="T159" s="1">
        <v>298.56799999999998</v>
      </c>
      <c r="U159" s="1">
        <v>316.17099999999999</v>
      </c>
      <c r="V159" s="1">
        <v>349.44600000000003</v>
      </c>
      <c r="W159" s="1">
        <v>277.411</v>
      </c>
      <c r="X159" s="1">
        <v>237.62299999999999</v>
      </c>
      <c r="Y159" s="1">
        <v>229.91399999999999</v>
      </c>
      <c r="Z159" s="6">
        <v>10165.583999999999</v>
      </c>
    </row>
    <row r="160" spans="1:26" ht="14.4" x14ac:dyDescent="0.3">
      <c r="A160" s="3">
        <v>45449</v>
      </c>
      <c r="B160" s="1">
        <v>217.46199999999999</v>
      </c>
      <c r="C160" s="1">
        <v>222.69300000000001</v>
      </c>
      <c r="D160" s="1">
        <v>214.88800000000001</v>
      </c>
      <c r="E160" s="1">
        <v>214.57400000000001</v>
      </c>
      <c r="F160" s="1">
        <v>226.37100000000001</v>
      </c>
      <c r="G160" s="1">
        <v>159.35900000000001</v>
      </c>
      <c r="H160" s="1">
        <v>144.221</v>
      </c>
      <c r="I160" s="1">
        <v>286.53399999999999</v>
      </c>
      <c r="J160" s="1">
        <v>482.73599999999999</v>
      </c>
      <c r="K160" s="1">
        <v>644.27200000000005</v>
      </c>
      <c r="L160" s="1">
        <v>719.298</v>
      </c>
      <c r="M160" s="1">
        <v>753.846</v>
      </c>
      <c r="N160" s="1">
        <v>764.65</v>
      </c>
      <c r="O160" s="1">
        <v>774.10799999999995</v>
      </c>
      <c r="P160" s="1">
        <v>800.96</v>
      </c>
      <c r="Q160" s="1">
        <v>708.10599999999999</v>
      </c>
      <c r="R160" s="1">
        <v>379.221</v>
      </c>
      <c r="S160" s="1">
        <v>378.91399999999999</v>
      </c>
      <c r="T160" s="1">
        <v>361.584</v>
      </c>
      <c r="U160" s="1">
        <v>363.09100000000001</v>
      </c>
      <c r="V160" s="1">
        <v>410.61900000000003</v>
      </c>
      <c r="W160" s="1">
        <v>371.37299999999999</v>
      </c>
      <c r="X160" s="1">
        <v>261.13900000000001</v>
      </c>
      <c r="Y160" s="1">
        <v>231.56100000000001</v>
      </c>
      <c r="Z160" s="6">
        <v>10091.579999999998</v>
      </c>
    </row>
    <row r="161" spans="1:26" ht="14.4" x14ac:dyDescent="0.3">
      <c r="A161" s="3">
        <v>45450</v>
      </c>
      <c r="B161" s="1">
        <v>226.77</v>
      </c>
      <c r="C161" s="1">
        <v>224.41200000000001</v>
      </c>
      <c r="D161" s="1">
        <v>225.60499999999999</v>
      </c>
      <c r="E161" s="1">
        <v>235.13800000000001</v>
      </c>
      <c r="F161" s="1">
        <v>241.98699999999999</v>
      </c>
      <c r="G161" s="1">
        <v>163.46100000000001</v>
      </c>
      <c r="H161" s="1">
        <v>129.99600000000001</v>
      </c>
      <c r="I161" s="1">
        <v>247.255</v>
      </c>
      <c r="J161" s="1">
        <v>464.34500000000003</v>
      </c>
      <c r="K161" s="1">
        <v>623.83600000000001</v>
      </c>
      <c r="L161" s="1">
        <v>698.66399999999999</v>
      </c>
      <c r="M161" s="1">
        <v>713.56700000000001</v>
      </c>
      <c r="N161" s="1">
        <v>661.255</v>
      </c>
      <c r="O161" s="1">
        <v>656.03399999999999</v>
      </c>
      <c r="P161" s="1">
        <v>608.69399999999996</v>
      </c>
      <c r="Q161" s="1">
        <v>589.90099999999995</v>
      </c>
      <c r="R161" s="1">
        <v>477.19400000000002</v>
      </c>
      <c r="S161" s="1">
        <v>288.86399999999998</v>
      </c>
      <c r="T161" s="1">
        <v>139.75200000000001</v>
      </c>
      <c r="U161" s="1">
        <v>148.756</v>
      </c>
      <c r="V161" s="1">
        <v>246.04499999999999</v>
      </c>
      <c r="W161" s="1">
        <v>239.76599999999999</v>
      </c>
      <c r="X161" s="1">
        <v>241.386</v>
      </c>
      <c r="Y161" s="1">
        <v>233.31800000000001</v>
      </c>
      <c r="Z161" s="6">
        <v>8726.0010000000002</v>
      </c>
    </row>
    <row r="162" spans="1:26" ht="14.4" x14ac:dyDescent="0.3">
      <c r="A162" s="3">
        <v>45451</v>
      </c>
      <c r="B162" s="1">
        <v>229.80500000000001</v>
      </c>
      <c r="C162" s="1">
        <v>226.90299999999999</v>
      </c>
      <c r="D162" s="1">
        <v>227.92099999999999</v>
      </c>
      <c r="E162" s="1">
        <v>225.41300000000001</v>
      </c>
      <c r="F162" s="1">
        <v>223.33600000000001</v>
      </c>
      <c r="G162" s="1">
        <v>155.14699999999999</v>
      </c>
      <c r="H162" s="1">
        <v>109.37</v>
      </c>
      <c r="I162" s="1">
        <v>220.89400000000001</v>
      </c>
      <c r="J162" s="1">
        <v>370.40499999999997</v>
      </c>
      <c r="K162" s="1">
        <v>484.71600000000001</v>
      </c>
      <c r="L162" s="1">
        <v>587.61900000000003</v>
      </c>
      <c r="M162" s="1">
        <v>617.50900000000001</v>
      </c>
      <c r="N162" s="1">
        <v>625.26599999999996</v>
      </c>
      <c r="O162" s="1">
        <v>625.27</v>
      </c>
      <c r="P162" s="1">
        <v>601.91300000000001</v>
      </c>
      <c r="Q162" s="1">
        <v>519.57500000000005</v>
      </c>
      <c r="R162" s="1">
        <v>407.613</v>
      </c>
      <c r="S162" s="1">
        <v>257.44900000000001</v>
      </c>
      <c r="T162" s="1">
        <v>141.226</v>
      </c>
      <c r="U162" s="1">
        <v>163.72300000000001</v>
      </c>
      <c r="V162" s="1">
        <v>264.35700000000003</v>
      </c>
      <c r="W162" s="1">
        <v>262.70400000000001</v>
      </c>
      <c r="X162" s="1">
        <v>245.22900000000001</v>
      </c>
      <c r="Y162" s="1">
        <v>246.31399999999999</v>
      </c>
      <c r="Z162" s="6">
        <v>8039.6770000000006</v>
      </c>
    </row>
    <row r="163" spans="1:26" ht="14.4" x14ac:dyDescent="0.3">
      <c r="A163" s="3">
        <v>45452</v>
      </c>
      <c r="B163" s="1">
        <v>227.02600000000001</v>
      </c>
      <c r="C163" s="1">
        <v>227.55500000000001</v>
      </c>
      <c r="D163" s="1">
        <v>227.21</v>
      </c>
      <c r="E163" s="1">
        <v>238.97399999999999</v>
      </c>
      <c r="F163" s="1">
        <v>262.42700000000002</v>
      </c>
      <c r="G163" s="1">
        <v>174.595</v>
      </c>
      <c r="H163" s="1">
        <v>154.90199999999999</v>
      </c>
      <c r="I163" s="1">
        <v>301.46199999999999</v>
      </c>
      <c r="J163" s="1">
        <v>534.86400000000003</v>
      </c>
      <c r="K163" s="1">
        <v>661.39599999999996</v>
      </c>
      <c r="L163" s="1">
        <v>721.88</v>
      </c>
      <c r="M163" s="1">
        <v>769.88599999999997</v>
      </c>
      <c r="N163" s="1">
        <v>805.00800000000004</v>
      </c>
      <c r="O163" s="1">
        <v>783.46600000000001</v>
      </c>
      <c r="P163" s="1">
        <v>794.822</v>
      </c>
      <c r="Q163" s="1">
        <v>724.43100000000004</v>
      </c>
      <c r="R163" s="1">
        <v>615.96299999999997</v>
      </c>
      <c r="S163" s="1">
        <v>421.56700000000001</v>
      </c>
      <c r="T163" s="1">
        <v>311.93299999999999</v>
      </c>
      <c r="U163" s="1">
        <v>281.77</v>
      </c>
      <c r="V163" s="1">
        <v>349.762</v>
      </c>
      <c r="W163" s="1">
        <v>318.05099999999999</v>
      </c>
      <c r="X163" s="1">
        <v>278.14999999999998</v>
      </c>
      <c r="Y163" s="1">
        <v>241.779</v>
      </c>
      <c r="Z163" s="6">
        <v>10428.879000000003</v>
      </c>
    </row>
    <row r="164" spans="1:26" ht="14.4" x14ac:dyDescent="0.3">
      <c r="A164" s="3">
        <v>45453</v>
      </c>
      <c r="B164" s="1">
        <v>218.65600000000001</v>
      </c>
      <c r="C164" s="1">
        <v>217.54900000000001</v>
      </c>
      <c r="D164" s="1">
        <v>215.95500000000001</v>
      </c>
      <c r="E164" s="1">
        <v>216.25700000000001</v>
      </c>
      <c r="F164" s="1">
        <v>229.077</v>
      </c>
      <c r="G164" s="1">
        <v>159.15600000000001</v>
      </c>
      <c r="H164" s="1">
        <v>141.45599999999999</v>
      </c>
      <c r="I164" s="1">
        <v>284.55900000000003</v>
      </c>
      <c r="J164" s="1">
        <v>537.28300000000002</v>
      </c>
      <c r="K164" s="1">
        <v>664.89800000000002</v>
      </c>
      <c r="L164" s="1">
        <v>743.76099999999997</v>
      </c>
      <c r="M164" s="1">
        <v>770.92399999999998</v>
      </c>
      <c r="N164" s="1">
        <v>775.67600000000004</v>
      </c>
      <c r="O164" s="1">
        <v>738.452</v>
      </c>
      <c r="P164" s="1">
        <v>746.48900000000003</v>
      </c>
      <c r="Q164" s="1">
        <v>742.94899999999996</v>
      </c>
      <c r="R164" s="1">
        <v>636.39400000000001</v>
      </c>
      <c r="S164" s="1">
        <v>441.714</v>
      </c>
      <c r="T164" s="1">
        <v>292.70100000000002</v>
      </c>
      <c r="U164" s="1">
        <v>270.23700000000002</v>
      </c>
      <c r="V164" s="1">
        <v>331.7</v>
      </c>
      <c r="W164" s="1">
        <v>288.596</v>
      </c>
      <c r="X164" s="1">
        <v>255.328</v>
      </c>
      <c r="Y164" s="1">
        <v>238.43100000000001</v>
      </c>
      <c r="Z164" s="6">
        <v>10158.198000000002</v>
      </c>
    </row>
    <row r="165" spans="1:26" ht="14.4" x14ac:dyDescent="0.3">
      <c r="A165" s="3">
        <v>45454</v>
      </c>
      <c r="B165" s="1">
        <v>237.46700000000001</v>
      </c>
      <c r="C165" s="1">
        <v>228.41200000000001</v>
      </c>
      <c r="D165" s="1">
        <v>226.46199999999999</v>
      </c>
      <c r="E165" s="1">
        <v>227.64400000000001</v>
      </c>
      <c r="F165" s="1">
        <v>241.72800000000001</v>
      </c>
      <c r="G165" s="1">
        <v>163.56200000000001</v>
      </c>
      <c r="H165" s="1">
        <v>127.94199999999999</v>
      </c>
      <c r="I165" s="1">
        <v>265.03800000000001</v>
      </c>
      <c r="J165" s="1">
        <v>451.12299999999999</v>
      </c>
      <c r="K165" s="1">
        <v>595.45899999999995</v>
      </c>
      <c r="L165" s="1">
        <v>658.11599999999999</v>
      </c>
      <c r="M165" s="1">
        <v>677.04300000000001</v>
      </c>
      <c r="N165" s="1">
        <v>670.40700000000004</v>
      </c>
      <c r="O165" s="1">
        <v>655.16</v>
      </c>
      <c r="P165" s="1">
        <v>631.59199999999998</v>
      </c>
      <c r="Q165" s="1">
        <v>561.02499999999998</v>
      </c>
      <c r="R165" s="1">
        <v>452.54</v>
      </c>
      <c r="S165" s="1">
        <v>303.12900000000002</v>
      </c>
      <c r="T165" s="1">
        <v>144.238</v>
      </c>
      <c r="U165" s="1">
        <v>159.60599999999999</v>
      </c>
      <c r="V165" s="1">
        <v>270.19600000000003</v>
      </c>
      <c r="W165" s="1">
        <v>254.44900000000001</v>
      </c>
      <c r="X165" s="1">
        <v>231.102</v>
      </c>
      <c r="Y165" s="1">
        <v>226.79300000000001</v>
      </c>
      <c r="Z165" s="6">
        <v>8660.2330000000002</v>
      </c>
    </row>
    <row r="166" spans="1:26" ht="14.4" x14ac:dyDescent="0.3">
      <c r="A166" s="3">
        <v>45455</v>
      </c>
      <c r="B166" s="1">
        <v>216.22</v>
      </c>
      <c r="C166" s="1">
        <v>216.57</v>
      </c>
      <c r="D166" s="1">
        <v>215.018</v>
      </c>
      <c r="E166" s="1">
        <v>216.298</v>
      </c>
      <c r="F166" s="1">
        <v>224.80799999999999</v>
      </c>
      <c r="G166" s="1">
        <v>139.934</v>
      </c>
      <c r="H166" s="1">
        <v>108.193</v>
      </c>
      <c r="I166" s="1">
        <v>240.941</v>
      </c>
      <c r="J166" s="1">
        <v>402.59</v>
      </c>
      <c r="K166" s="1">
        <v>535.20699999999999</v>
      </c>
      <c r="L166" s="1">
        <v>608.04100000000005</v>
      </c>
      <c r="M166" s="1">
        <v>623.25900000000001</v>
      </c>
      <c r="N166" s="1">
        <v>621.14300000000003</v>
      </c>
      <c r="O166" s="1">
        <v>615.88099999999997</v>
      </c>
      <c r="P166" s="1">
        <v>597.05200000000002</v>
      </c>
      <c r="Q166" s="1">
        <v>525.48199999999997</v>
      </c>
      <c r="R166" s="1">
        <v>397.12599999999998</v>
      </c>
      <c r="S166" s="1">
        <v>262.62299999999999</v>
      </c>
      <c r="T166" s="1">
        <v>141.92400000000001</v>
      </c>
      <c r="U166" s="1">
        <v>167.21700000000001</v>
      </c>
      <c r="V166" s="1">
        <v>322.21300000000002</v>
      </c>
      <c r="W166" s="1">
        <v>310.20299999999997</v>
      </c>
      <c r="X166" s="1">
        <v>272.26100000000002</v>
      </c>
      <c r="Y166" s="1">
        <v>232.839</v>
      </c>
      <c r="Z166" s="6">
        <v>8213.0429999999997</v>
      </c>
    </row>
    <row r="167" spans="1:26" ht="14.4" x14ac:dyDescent="0.3">
      <c r="A167" s="3">
        <v>45456</v>
      </c>
      <c r="B167" s="1">
        <v>215.98699999999999</v>
      </c>
      <c r="C167" s="1">
        <v>216.52</v>
      </c>
      <c r="D167" s="1">
        <v>216.57599999999999</v>
      </c>
      <c r="E167" s="1">
        <v>222.99600000000001</v>
      </c>
      <c r="F167" s="1">
        <v>228.37299999999999</v>
      </c>
      <c r="G167" s="1">
        <v>155.52099999999999</v>
      </c>
      <c r="H167" s="1">
        <v>150.18600000000001</v>
      </c>
      <c r="I167" s="1">
        <v>284.46800000000002</v>
      </c>
      <c r="J167" s="1">
        <v>566.51800000000003</v>
      </c>
      <c r="K167" s="1">
        <v>707.10699999999997</v>
      </c>
      <c r="L167" s="1">
        <v>768.04200000000003</v>
      </c>
      <c r="M167" s="1">
        <v>819.83699999999999</v>
      </c>
      <c r="N167" s="1">
        <v>827.95399999999995</v>
      </c>
      <c r="O167" s="1">
        <v>814.97799999999995</v>
      </c>
      <c r="P167" s="1">
        <v>821.72</v>
      </c>
      <c r="Q167" s="1">
        <v>784.10400000000004</v>
      </c>
      <c r="R167" s="1">
        <v>640.66899999999998</v>
      </c>
      <c r="S167" s="1">
        <v>483.779</v>
      </c>
      <c r="T167" s="1">
        <v>347.13</v>
      </c>
      <c r="U167" s="1">
        <v>337.46699999999998</v>
      </c>
      <c r="V167" s="1">
        <v>422.161</v>
      </c>
      <c r="W167" s="1">
        <v>347.69</v>
      </c>
      <c r="X167" s="1">
        <v>273.858</v>
      </c>
      <c r="Y167" s="1">
        <v>254.876</v>
      </c>
      <c r="Z167" s="6">
        <v>10908.517000000002</v>
      </c>
    </row>
    <row r="168" spans="1:26" ht="14.4" x14ac:dyDescent="0.3">
      <c r="A168" s="3">
        <v>45457</v>
      </c>
      <c r="B168" s="1">
        <v>240.00700000000001</v>
      </c>
      <c r="C168" s="1">
        <v>245.065</v>
      </c>
      <c r="D168" s="1">
        <v>247.81299999999999</v>
      </c>
      <c r="E168" s="1">
        <v>247.06</v>
      </c>
      <c r="F168" s="1">
        <v>246.14099999999999</v>
      </c>
      <c r="G168" s="1">
        <v>169.643</v>
      </c>
      <c r="H168" s="1">
        <v>151.37100000000001</v>
      </c>
      <c r="I168" s="1">
        <v>277.66899999999998</v>
      </c>
      <c r="J168" s="1">
        <v>530.25800000000004</v>
      </c>
      <c r="K168" s="1">
        <v>662.08600000000001</v>
      </c>
      <c r="L168" s="1">
        <v>735.15200000000004</v>
      </c>
      <c r="M168" s="1">
        <v>760.38199999999995</v>
      </c>
      <c r="N168" s="1">
        <v>709.03300000000002</v>
      </c>
      <c r="O168" s="1">
        <v>693.27499999999998</v>
      </c>
      <c r="P168" s="1">
        <v>656.50699999999995</v>
      </c>
      <c r="Q168" s="1">
        <v>601.572</v>
      </c>
      <c r="R168" s="1">
        <v>491.16699999999997</v>
      </c>
      <c r="S168" s="1">
        <v>358.173</v>
      </c>
      <c r="T168" s="1">
        <v>208.059</v>
      </c>
      <c r="U168" s="1">
        <v>150.453</v>
      </c>
      <c r="V168" s="1">
        <v>248.88300000000001</v>
      </c>
      <c r="W168" s="1">
        <v>240.57400000000001</v>
      </c>
      <c r="X168" s="1">
        <v>236.482</v>
      </c>
      <c r="Y168" s="1">
        <v>234.51900000000001</v>
      </c>
      <c r="Z168" s="6">
        <v>9341.3439999999991</v>
      </c>
    </row>
    <row r="169" spans="1:26" ht="14.4" x14ac:dyDescent="0.3">
      <c r="A169" s="3">
        <v>45458</v>
      </c>
      <c r="B169" s="1">
        <v>238.387</v>
      </c>
      <c r="C169" s="1">
        <v>240.63800000000001</v>
      </c>
      <c r="D169" s="1">
        <v>234.13499999999999</v>
      </c>
      <c r="E169" s="1">
        <v>227.89599999999999</v>
      </c>
      <c r="F169" s="1">
        <v>226.48400000000001</v>
      </c>
      <c r="G169" s="1">
        <v>149.11099999999999</v>
      </c>
      <c r="H169" s="1">
        <v>108.379</v>
      </c>
      <c r="I169" s="1">
        <v>225.47800000000001</v>
      </c>
      <c r="J169" s="1">
        <v>358.75599999999997</v>
      </c>
      <c r="K169" s="1">
        <v>503.16500000000002</v>
      </c>
      <c r="L169" s="1">
        <v>591.22900000000004</v>
      </c>
      <c r="M169" s="1">
        <v>618.00199999999995</v>
      </c>
      <c r="N169" s="1">
        <v>621.101</v>
      </c>
      <c r="O169" s="1">
        <v>616.81600000000003</v>
      </c>
      <c r="P169" s="1">
        <v>598.07500000000005</v>
      </c>
      <c r="Q169" s="1">
        <v>533.53</v>
      </c>
      <c r="R169" s="1">
        <v>414.09</v>
      </c>
      <c r="S169" s="1">
        <v>315.767</v>
      </c>
      <c r="T169" s="1">
        <v>171.77600000000001</v>
      </c>
      <c r="U169" s="1">
        <v>150.648</v>
      </c>
      <c r="V169" s="1">
        <v>272.47300000000001</v>
      </c>
      <c r="W169" s="1">
        <v>268.75900000000001</v>
      </c>
      <c r="X169" s="1">
        <v>248.02799999999999</v>
      </c>
      <c r="Y169" s="1">
        <v>239.893</v>
      </c>
      <c r="Z169" s="6">
        <v>8172.6159999999991</v>
      </c>
    </row>
    <row r="170" spans="1:26" ht="14.4" x14ac:dyDescent="0.3">
      <c r="A170" s="3">
        <v>45459</v>
      </c>
      <c r="B170" s="1">
        <v>226.60499999999999</v>
      </c>
      <c r="C170" s="1">
        <v>225.785</v>
      </c>
      <c r="D170" s="1">
        <v>223.43700000000001</v>
      </c>
      <c r="E170" s="1">
        <v>224.227</v>
      </c>
      <c r="F170" s="1">
        <v>241.45</v>
      </c>
      <c r="G170" s="1">
        <v>161.99199999999999</v>
      </c>
      <c r="H170" s="1">
        <v>152.83199999999999</v>
      </c>
      <c r="I170" s="1">
        <v>316.767</v>
      </c>
      <c r="J170" s="1">
        <v>628.471</v>
      </c>
      <c r="K170" s="1">
        <v>755.24099999999999</v>
      </c>
      <c r="L170" s="1">
        <v>818.78899999999999</v>
      </c>
      <c r="M170" s="1">
        <v>847.46</v>
      </c>
      <c r="N170" s="1">
        <v>854.83100000000002</v>
      </c>
      <c r="O170" s="1">
        <v>873.327</v>
      </c>
      <c r="P170" s="1">
        <v>871.17399999999998</v>
      </c>
      <c r="Q170" s="1">
        <v>795.96299999999997</v>
      </c>
      <c r="R170" s="1">
        <v>708.10900000000004</v>
      </c>
      <c r="S170" s="1">
        <v>548.19799999999998</v>
      </c>
      <c r="T170" s="1">
        <v>363.30799999999999</v>
      </c>
      <c r="U170" s="1">
        <v>310.68599999999998</v>
      </c>
      <c r="V170" s="1">
        <v>407.50200000000001</v>
      </c>
      <c r="W170" s="1">
        <v>377.74599999999998</v>
      </c>
      <c r="X170" s="1">
        <v>339.20800000000003</v>
      </c>
      <c r="Y170" s="1">
        <v>269.11099999999999</v>
      </c>
      <c r="Z170" s="6">
        <v>11542.219000000001</v>
      </c>
    </row>
    <row r="171" spans="1:26" ht="14.4" x14ac:dyDescent="0.3">
      <c r="A171" s="3">
        <v>45460</v>
      </c>
      <c r="B171" s="1">
        <v>250.786</v>
      </c>
      <c r="C171" s="1">
        <v>251.87299999999999</v>
      </c>
      <c r="D171" s="1">
        <v>249.15100000000001</v>
      </c>
      <c r="E171" s="1">
        <v>243.11600000000001</v>
      </c>
      <c r="F171" s="1">
        <v>251.268</v>
      </c>
      <c r="G171" s="1">
        <v>178.673</v>
      </c>
      <c r="H171" s="1">
        <v>157.67599999999999</v>
      </c>
      <c r="I171" s="1">
        <v>302.06299999999999</v>
      </c>
      <c r="J171" s="1">
        <v>567.54700000000003</v>
      </c>
      <c r="K171" s="1">
        <v>701.05399999999997</v>
      </c>
      <c r="L171" s="1">
        <v>764.39700000000005</v>
      </c>
      <c r="M171" s="1">
        <v>781.81700000000001</v>
      </c>
      <c r="N171" s="1">
        <v>797.85299999999995</v>
      </c>
      <c r="O171" s="1">
        <v>784.10299999999995</v>
      </c>
      <c r="P171" s="1">
        <v>832.69200000000001</v>
      </c>
      <c r="Q171" s="1">
        <v>787.79499999999996</v>
      </c>
      <c r="R171" s="1">
        <v>629.41600000000005</v>
      </c>
      <c r="S171" s="1">
        <v>454.93900000000002</v>
      </c>
      <c r="T171" s="1">
        <v>297.851</v>
      </c>
      <c r="U171" s="1">
        <v>277.40800000000002</v>
      </c>
      <c r="V171" s="1">
        <v>333.33</v>
      </c>
      <c r="W171" s="1">
        <v>297.63200000000001</v>
      </c>
      <c r="X171" s="1">
        <v>251.37</v>
      </c>
      <c r="Y171" s="1">
        <v>239.154</v>
      </c>
      <c r="Z171" s="6">
        <v>10682.964000000002</v>
      </c>
    </row>
    <row r="172" spans="1:26" ht="14.4" x14ac:dyDescent="0.3">
      <c r="A172" s="3">
        <v>45461</v>
      </c>
      <c r="B172" s="1">
        <v>233.91399999999999</v>
      </c>
      <c r="C172" s="1">
        <v>235.27600000000001</v>
      </c>
      <c r="D172" s="1">
        <v>233.774</v>
      </c>
      <c r="E172" s="1">
        <v>235.29599999999999</v>
      </c>
      <c r="F172" s="1">
        <v>248.327</v>
      </c>
      <c r="G172" s="1">
        <v>166.41800000000001</v>
      </c>
      <c r="H172" s="1">
        <v>140.13999999999999</v>
      </c>
      <c r="I172" s="1">
        <v>288.83600000000001</v>
      </c>
      <c r="J172" s="1">
        <v>574.56100000000004</v>
      </c>
      <c r="K172" s="1">
        <v>690.78700000000003</v>
      </c>
      <c r="L172" s="1">
        <v>715.024</v>
      </c>
      <c r="M172" s="1">
        <v>685.69899999999996</v>
      </c>
      <c r="N172" s="1">
        <v>753.245</v>
      </c>
      <c r="O172" s="1">
        <v>775.03499999999997</v>
      </c>
      <c r="P172" s="1">
        <v>783.58900000000006</v>
      </c>
      <c r="Q172" s="1">
        <v>681.18899999999996</v>
      </c>
      <c r="R172" s="1">
        <v>641.91099999999994</v>
      </c>
      <c r="S172" s="1">
        <v>488.48200000000003</v>
      </c>
      <c r="T172" s="1">
        <v>349.36900000000003</v>
      </c>
      <c r="U172" s="1">
        <v>325.20800000000003</v>
      </c>
      <c r="V172" s="1">
        <v>380.34699999999998</v>
      </c>
      <c r="W172" s="1">
        <v>290.93599999999998</v>
      </c>
      <c r="X172" s="1">
        <v>252.00899999999999</v>
      </c>
      <c r="Y172" s="1">
        <v>246.982</v>
      </c>
      <c r="Z172" s="6">
        <v>10416.354000000001</v>
      </c>
    </row>
    <row r="173" spans="1:26" ht="14.4" x14ac:dyDescent="0.3">
      <c r="A173" s="3">
        <v>45462</v>
      </c>
      <c r="B173" s="1">
        <v>237.45400000000001</v>
      </c>
      <c r="C173" s="1">
        <v>237.04400000000001</v>
      </c>
      <c r="D173" s="1">
        <v>236.477</v>
      </c>
      <c r="E173" s="1">
        <v>247.30699999999999</v>
      </c>
      <c r="F173" s="1">
        <v>243.35499999999999</v>
      </c>
      <c r="G173" s="1">
        <v>171.54499999999999</v>
      </c>
      <c r="H173" s="1">
        <v>146.03899999999999</v>
      </c>
      <c r="I173" s="1">
        <v>276.73399999999998</v>
      </c>
      <c r="J173" s="1">
        <v>533.02800000000002</v>
      </c>
      <c r="K173" s="1">
        <v>672.34199999999998</v>
      </c>
      <c r="L173" s="1">
        <v>746.11699999999996</v>
      </c>
      <c r="M173" s="1">
        <v>790.46199999999999</v>
      </c>
      <c r="N173" s="1">
        <v>820.17700000000002</v>
      </c>
      <c r="O173" s="1">
        <v>800.44299999999998</v>
      </c>
      <c r="P173" s="1">
        <v>793.26300000000003</v>
      </c>
      <c r="Q173" s="1">
        <v>741.15</v>
      </c>
      <c r="R173" s="1">
        <v>649.17399999999998</v>
      </c>
      <c r="S173" s="1">
        <v>482.09</v>
      </c>
      <c r="T173" s="1">
        <v>315.262</v>
      </c>
      <c r="U173" s="1">
        <v>294.01600000000002</v>
      </c>
      <c r="V173" s="1">
        <v>365.61399999999998</v>
      </c>
      <c r="W173" s="1">
        <v>381.50200000000001</v>
      </c>
      <c r="X173" s="1">
        <v>318.03699999999998</v>
      </c>
      <c r="Y173" s="1">
        <v>269.93099999999998</v>
      </c>
      <c r="Z173" s="6">
        <v>10768.563000000002</v>
      </c>
    </row>
    <row r="174" spans="1:26" ht="14.4" x14ac:dyDescent="0.3">
      <c r="A174" s="3">
        <v>45463</v>
      </c>
      <c r="B174" s="1">
        <v>258.72500000000002</v>
      </c>
      <c r="C174" s="1">
        <v>246.76300000000001</v>
      </c>
      <c r="D174" s="1">
        <v>241.523</v>
      </c>
      <c r="E174" s="1">
        <v>242.37200000000001</v>
      </c>
      <c r="F174" s="1">
        <v>253.589</v>
      </c>
      <c r="G174" s="1">
        <v>179.744</v>
      </c>
      <c r="H174" s="1">
        <v>148.07400000000001</v>
      </c>
      <c r="I174" s="1">
        <v>293.303</v>
      </c>
      <c r="J174" s="1">
        <v>549.904</v>
      </c>
      <c r="K174" s="1">
        <v>676.44899999999996</v>
      </c>
      <c r="L174" s="1">
        <v>735.745</v>
      </c>
      <c r="M174" s="1">
        <v>778.46100000000001</v>
      </c>
      <c r="N174" s="1">
        <v>775.87900000000002</v>
      </c>
      <c r="O174" s="1">
        <v>816.78099999999995</v>
      </c>
      <c r="P174" s="1">
        <v>842.80100000000004</v>
      </c>
      <c r="Q174" s="1">
        <v>751.84299999999996</v>
      </c>
      <c r="R174" s="1">
        <v>608.72400000000005</v>
      </c>
      <c r="S174" s="1">
        <v>468.51400000000001</v>
      </c>
      <c r="T174" s="1">
        <v>359.61900000000003</v>
      </c>
      <c r="U174" s="1">
        <v>359.197</v>
      </c>
      <c r="V174" s="1">
        <v>446.91699999999997</v>
      </c>
      <c r="W174" s="1">
        <v>354.16199999999998</v>
      </c>
      <c r="X174" s="1">
        <v>280.14400000000001</v>
      </c>
      <c r="Y174" s="1">
        <v>275.41399999999999</v>
      </c>
      <c r="Z174" s="6">
        <v>10944.647000000001</v>
      </c>
    </row>
    <row r="175" spans="1:26" ht="14.4" x14ac:dyDescent="0.3">
      <c r="A175" s="3">
        <v>45464</v>
      </c>
      <c r="B175" s="1">
        <v>248.435</v>
      </c>
      <c r="C175" s="1">
        <v>246.624</v>
      </c>
      <c r="D175" s="1">
        <v>247.209</v>
      </c>
      <c r="E175" s="1">
        <v>257.57600000000002</v>
      </c>
      <c r="F175" s="1">
        <v>254.904</v>
      </c>
      <c r="G175" s="1">
        <v>179.65</v>
      </c>
      <c r="H175" s="1">
        <v>141.77500000000001</v>
      </c>
      <c r="I175" s="1">
        <v>274.25599999999997</v>
      </c>
      <c r="J175" s="1">
        <v>533.93299999999999</v>
      </c>
      <c r="K175" s="1">
        <v>642.476</v>
      </c>
      <c r="L175" s="1">
        <v>713.61599999999999</v>
      </c>
      <c r="M175" s="1">
        <v>724.78499999999997</v>
      </c>
      <c r="N175" s="1">
        <v>664.20699999999999</v>
      </c>
      <c r="O175" s="1">
        <v>649.66700000000003</v>
      </c>
      <c r="P175" s="1">
        <v>623.274</v>
      </c>
      <c r="Q175" s="1">
        <v>544.92600000000004</v>
      </c>
      <c r="R175" s="1">
        <v>428.20699999999999</v>
      </c>
      <c r="S175" s="1">
        <v>326.04500000000002</v>
      </c>
      <c r="T175" s="1">
        <v>175.47</v>
      </c>
      <c r="U175" s="1">
        <v>158.172</v>
      </c>
      <c r="V175" s="1">
        <v>253.86</v>
      </c>
      <c r="W175" s="1">
        <v>248.24299999999999</v>
      </c>
      <c r="X175" s="1">
        <v>248.245</v>
      </c>
      <c r="Y175" s="1">
        <v>246.11099999999999</v>
      </c>
      <c r="Z175" s="6">
        <v>9031.6660000000047</v>
      </c>
    </row>
    <row r="176" spans="1:26" ht="14.4" x14ac:dyDescent="0.3">
      <c r="A176" s="3">
        <v>45465</v>
      </c>
      <c r="B176" s="1">
        <v>244.43100000000001</v>
      </c>
      <c r="C176" s="1">
        <v>242.12299999999999</v>
      </c>
      <c r="D176" s="1">
        <v>243.26300000000001</v>
      </c>
      <c r="E176" s="1">
        <v>241.67599999999999</v>
      </c>
      <c r="F176" s="1">
        <v>243.64500000000001</v>
      </c>
      <c r="G176" s="1">
        <v>169.34100000000001</v>
      </c>
      <c r="H176" s="1">
        <v>105.509</v>
      </c>
      <c r="I176" s="1">
        <v>222.28</v>
      </c>
      <c r="J176" s="1">
        <v>378.79700000000003</v>
      </c>
      <c r="K176" s="1">
        <v>546.11199999999997</v>
      </c>
      <c r="L176" s="1">
        <v>600.04899999999998</v>
      </c>
      <c r="M176" s="1">
        <v>618.58799999999997</v>
      </c>
      <c r="N176" s="1">
        <v>660.35699999999997</v>
      </c>
      <c r="O176" s="1">
        <v>618.702</v>
      </c>
      <c r="P176" s="1">
        <v>599.28700000000003</v>
      </c>
      <c r="Q176" s="1">
        <v>522.23500000000001</v>
      </c>
      <c r="R176" s="1">
        <v>416.51400000000001</v>
      </c>
      <c r="S176" s="1">
        <v>304.29199999999997</v>
      </c>
      <c r="T176" s="1">
        <v>188.24299999999999</v>
      </c>
      <c r="U176" s="1">
        <v>154.292</v>
      </c>
      <c r="V176" s="1">
        <v>288.47399999999999</v>
      </c>
      <c r="W176" s="1">
        <v>278.52699999999999</v>
      </c>
      <c r="X176" s="1">
        <v>262.005</v>
      </c>
      <c r="Y176" s="1">
        <v>253.71100000000001</v>
      </c>
      <c r="Z176" s="6">
        <v>8402.4530000000013</v>
      </c>
    </row>
    <row r="177" spans="1:26" ht="14.4" x14ac:dyDescent="0.3">
      <c r="A177" s="3">
        <v>45466</v>
      </c>
      <c r="B177" s="1">
        <v>240.14599999999999</v>
      </c>
      <c r="C177" s="1">
        <v>242.458</v>
      </c>
      <c r="D177" s="1">
        <v>259.16800000000001</v>
      </c>
      <c r="E177" s="1">
        <v>246.19</v>
      </c>
      <c r="F177" s="1">
        <v>254.964</v>
      </c>
      <c r="G177" s="1">
        <v>183.10499999999999</v>
      </c>
      <c r="H177" s="1">
        <v>144.06899999999999</v>
      </c>
      <c r="I177" s="1">
        <v>275.93099999999998</v>
      </c>
      <c r="J177" s="1">
        <v>543.93799999999999</v>
      </c>
      <c r="K177" s="1">
        <v>704.51099999999997</v>
      </c>
      <c r="L177" s="1">
        <v>793.20399999999995</v>
      </c>
      <c r="M177" s="1">
        <v>860.76700000000005</v>
      </c>
      <c r="N177" s="1">
        <v>843.24800000000005</v>
      </c>
      <c r="O177" s="1">
        <v>828.50800000000004</v>
      </c>
      <c r="P177" s="1">
        <v>845.17100000000005</v>
      </c>
      <c r="Q177" s="1">
        <v>778.53300000000002</v>
      </c>
      <c r="R177" s="1">
        <v>637.97299999999996</v>
      </c>
      <c r="S177" s="1">
        <v>495.20800000000003</v>
      </c>
      <c r="T177" s="1">
        <v>384.96600000000001</v>
      </c>
      <c r="U177" s="1">
        <v>284.99799999999999</v>
      </c>
      <c r="V177" s="1">
        <v>348.18299999999999</v>
      </c>
      <c r="W177" s="1">
        <v>351.80700000000002</v>
      </c>
      <c r="X177" s="1">
        <v>309.74599999999998</v>
      </c>
      <c r="Y177" s="1">
        <v>274.29399999999998</v>
      </c>
      <c r="Z177" s="6">
        <v>11131.086000000001</v>
      </c>
    </row>
    <row r="178" spans="1:26" ht="14.4" x14ac:dyDescent="0.3">
      <c r="A178" s="3">
        <v>45467</v>
      </c>
      <c r="B178" s="1">
        <v>249.304</v>
      </c>
      <c r="C178" s="1">
        <v>237.35499999999999</v>
      </c>
      <c r="D178" s="1">
        <v>236.244</v>
      </c>
      <c r="E178" s="1">
        <v>236.67599999999999</v>
      </c>
      <c r="F178" s="1">
        <v>248.49600000000001</v>
      </c>
      <c r="G178" s="1">
        <v>172.26900000000001</v>
      </c>
      <c r="H178" s="1">
        <v>152.89400000000001</v>
      </c>
      <c r="I178" s="1">
        <v>278.31400000000002</v>
      </c>
      <c r="J178" s="1">
        <v>517.10900000000004</v>
      </c>
      <c r="K178" s="1">
        <v>629.07000000000005</v>
      </c>
      <c r="L178" s="1">
        <v>714.63300000000004</v>
      </c>
      <c r="M178" s="1">
        <v>751.68100000000004</v>
      </c>
      <c r="N178" s="1">
        <v>760.85</v>
      </c>
      <c r="O178" s="1">
        <v>732.61800000000005</v>
      </c>
      <c r="P178" s="1">
        <v>761.13199999999995</v>
      </c>
      <c r="Q178" s="1">
        <v>723.13699999999994</v>
      </c>
      <c r="R178" s="1">
        <v>583.37199999999996</v>
      </c>
      <c r="S178" s="1">
        <v>414.23399999999998</v>
      </c>
      <c r="T178" s="1">
        <v>285.49200000000002</v>
      </c>
      <c r="U178" s="1">
        <v>265.43299999999999</v>
      </c>
      <c r="V178" s="1">
        <v>354.923</v>
      </c>
      <c r="W178" s="1">
        <v>340.863</v>
      </c>
      <c r="X178" s="1">
        <v>261.21699999999998</v>
      </c>
      <c r="Y178" s="1">
        <v>252.572</v>
      </c>
      <c r="Z178" s="6">
        <v>10159.888000000003</v>
      </c>
    </row>
    <row r="179" spans="1:26" ht="14.4" x14ac:dyDescent="0.3">
      <c r="A179" s="3">
        <v>45468</v>
      </c>
      <c r="B179" s="1">
        <v>232.98</v>
      </c>
      <c r="C179" s="1">
        <v>230.52</v>
      </c>
      <c r="D179" s="1">
        <v>230.53100000000001</v>
      </c>
      <c r="E179" s="1">
        <v>230.05600000000001</v>
      </c>
      <c r="F179" s="1">
        <v>243.12200000000001</v>
      </c>
      <c r="G179" s="1">
        <v>171.166</v>
      </c>
      <c r="H179" s="1">
        <v>137.64699999999999</v>
      </c>
      <c r="I179" s="1">
        <v>291.42399999999998</v>
      </c>
      <c r="J179" s="1">
        <v>533.61800000000005</v>
      </c>
      <c r="K179" s="1">
        <v>673.36199999999997</v>
      </c>
      <c r="L179" s="1">
        <v>736.89400000000001</v>
      </c>
      <c r="M179" s="1">
        <v>804.78700000000003</v>
      </c>
      <c r="N179" s="1">
        <v>852.03899999999999</v>
      </c>
      <c r="O179" s="1">
        <v>836.23</v>
      </c>
      <c r="P179" s="1">
        <v>821.02599999999995</v>
      </c>
      <c r="Q179" s="1">
        <v>761.245</v>
      </c>
      <c r="R179" s="1">
        <v>631.29499999999996</v>
      </c>
      <c r="S179" s="1">
        <v>483.44099999999997</v>
      </c>
      <c r="T179" s="1">
        <v>351.363</v>
      </c>
      <c r="U179" s="1">
        <v>345.73500000000001</v>
      </c>
      <c r="V179" s="1">
        <v>383.71300000000002</v>
      </c>
      <c r="W179" s="1">
        <v>294.74599999999998</v>
      </c>
      <c r="X179" s="1">
        <v>267.21499999999997</v>
      </c>
      <c r="Y179" s="1">
        <v>264.68099999999998</v>
      </c>
      <c r="Z179" s="6">
        <v>10808.835999999999</v>
      </c>
    </row>
    <row r="180" spans="1:26" ht="14.4" x14ac:dyDescent="0.3">
      <c r="A180" s="3">
        <v>45469</v>
      </c>
      <c r="B180" s="1">
        <v>242.02799999999999</v>
      </c>
      <c r="C180" s="1">
        <v>232.44300000000001</v>
      </c>
      <c r="D180" s="1">
        <v>229.655</v>
      </c>
      <c r="E180" s="1">
        <v>228.93899999999999</v>
      </c>
      <c r="F180" s="1">
        <v>229.65199999999999</v>
      </c>
      <c r="G180" s="1">
        <v>162.34399999999999</v>
      </c>
      <c r="H180" s="1">
        <v>123.46599999999999</v>
      </c>
      <c r="I180" s="1">
        <v>265.66699999999997</v>
      </c>
      <c r="J180" s="1">
        <v>517.84400000000005</v>
      </c>
      <c r="K180" s="1">
        <v>656.01599999999996</v>
      </c>
      <c r="L180" s="1">
        <v>740.16200000000003</v>
      </c>
      <c r="M180" s="1">
        <v>799.05100000000004</v>
      </c>
      <c r="N180" s="1">
        <v>824.37</v>
      </c>
      <c r="O180" s="1">
        <v>782.18499999999995</v>
      </c>
      <c r="P180" s="1">
        <v>729.00199999999995</v>
      </c>
      <c r="Q180" s="1">
        <v>710.21</v>
      </c>
      <c r="R180" s="1">
        <v>577.85799999999995</v>
      </c>
      <c r="S180" s="1">
        <v>439.42099999999999</v>
      </c>
      <c r="T180" s="1">
        <v>271.33199999999999</v>
      </c>
      <c r="U180" s="1">
        <v>237.28100000000001</v>
      </c>
      <c r="V180" s="1">
        <v>308.23200000000003</v>
      </c>
      <c r="W180" s="1">
        <v>286.62700000000001</v>
      </c>
      <c r="X180" s="1">
        <v>273.298</v>
      </c>
      <c r="Y180" s="1">
        <v>277.81700000000001</v>
      </c>
      <c r="Z180" s="6">
        <v>10144.900000000001</v>
      </c>
    </row>
    <row r="181" spans="1:26" ht="14.4" x14ac:dyDescent="0.3">
      <c r="A181" s="3">
        <v>45470</v>
      </c>
      <c r="B181" s="1">
        <v>252.08600000000001</v>
      </c>
      <c r="C181" s="1">
        <v>240.57300000000001</v>
      </c>
      <c r="D181" s="1">
        <v>228.98400000000001</v>
      </c>
      <c r="E181" s="1">
        <v>228.96299999999999</v>
      </c>
      <c r="F181" s="1">
        <v>242.77699999999999</v>
      </c>
      <c r="G181" s="1">
        <v>169.26499999999999</v>
      </c>
      <c r="H181" s="1">
        <v>140.79900000000001</v>
      </c>
      <c r="I181" s="1">
        <v>274.40600000000001</v>
      </c>
      <c r="J181" s="1">
        <v>499.702</v>
      </c>
      <c r="K181" s="1">
        <v>643.45699999999999</v>
      </c>
      <c r="L181" s="1">
        <v>739.50400000000002</v>
      </c>
      <c r="M181" s="1">
        <v>793.03099999999995</v>
      </c>
      <c r="N181" s="1">
        <v>808.72199999999998</v>
      </c>
      <c r="O181" s="1">
        <v>801.745</v>
      </c>
      <c r="P181" s="1">
        <v>814.70500000000004</v>
      </c>
      <c r="Q181" s="1">
        <v>750.649</v>
      </c>
      <c r="R181" s="1">
        <v>605.84299999999996</v>
      </c>
      <c r="S181" s="1">
        <v>450.36</v>
      </c>
      <c r="T181" s="1">
        <v>375.35</v>
      </c>
      <c r="U181" s="1">
        <v>344.76499999999999</v>
      </c>
      <c r="V181" s="1">
        <v>417.77199999999999</v>
      </c>
      <c r="W181" s="1">
        <v>308.03899999999999</v>
      </c>
      <c r="X181" s="1">
        <v>262.72800000000001</v>
      </c>
      <c r="Y181" s="1">
        <v>245.327</v>
      </c>
      <c r="Z181" s="6">
        <v>10639.552000000001</v>
      </c>
    </row>
    <row r="182" spans="1:26" ht="14.4" x14ac:dyDescent="0.3">
      <c r="A182" s="3">
        <v>45471</v>
      </c>
      <c r="B182" s="1">
        <v>233.761</v>
      </c>
      <c r="C182" s="1">
        <v>237.09299999999999</v>
      </c>
      <c r="D182" s="1">
        <v>238.708</v>
      </c>
      <c r="E182" s="1">
        <v>240.376</v>
      </c>
      <c r="F182" s="1">
        <v>238.13200000000001</v>
      </c>
      <c r="G182" s="1">
        <v>173.64</v>
      </c>
      <c r="H182" s="1">
        <v>116.63</v>
      </c>
      <c r="I182" s="1">
        <v>270.33800000000002</v>
      </c>
      <c r="J182" s="1">
        <v>505.19400000000002</v>
      </c>
      <c r="K182" s="1">
        <v>626.93899999999996</v>
      </c>
      <c r="L182" s="1">
        <v>696.18499999999995</v>
      </c>
      <c r="M182" s="1">
        <v>726.471</v>
      </c>
      <c r="N182" s="1">
        <v>667.98</v>
      </c>
      <c r="O182" s="1">
        <v>645.05799999999999</v>
      </c>
      <c r="P182" s="1">
        <v>611.21600000000001</v>
      </c>
      <c r="Q182" s="1">
        <v>538.495</v>
      </c>
      <c r="R182" s="1">
        <v>460.56900000000002</v>
      </c>
      <c r="S182" s="1">
        <v>322.60500000000002</v>
      </c>
      <c r="T182" s="1">
        <v>159.28800000000001</v>
      </c>
      <c r="U182" s="1">
        <v>156.56</v>
      </c>
      <c r="V182" s="1">
        <v>248.32599999999999</v>
      </c>
      <c r="W182" s="1">
        <v>243.21</v>
      </c>
      <c r="X182" s="1">
        <v>241.82300000000001</v>
      </c>
      <c r="Y182" s="1">
        <v>242.28100000000001</v>
      </c>
      <c r="Z182" s="6">
        <v>8840.8780000000024</v>
      </c>
    </row>
    <row r="183" spans="1:26" ht="14.4" x14ac:dyDescent="0.3">
      <c r="A183" s="3">
        <v>45472</v>
      </c>
      <c r="B183" s="1">
        <v>243.36799999999999</v>
      </c>
      <c r="C183" s="1">
        <v>238.11199999999999</v>
      </c>
      <c r="D183" s="1">
        <v>238.9</v>
      </c>
      <c r="E183" s="1">
        <v>236.613</v>
      </c>
      <c r="F183" s="1">
        <v>244.08199999999999</v>
      </c>
      <c r="G183" s="1">
        <v>163.63</v>
      </c>
      <c r="H183" s="1">
        <v>107.61</v>
      </c>
      <c r="I183" s="1">
        <v>198.95599999999999</v>
      </c>
      <c r="J183" s="1">
        <v>393.78800000000001</v>
      </c>
      <c r="K183" s="1">
        <v>535.71100000000001</v>
      </c>
      <c r="L183" s="1">
        <v>557.68799999999999</v>
      </c>
      <c r="M183" s="1">
        <v>607.84400000000005</v>
      </c>
      <c r="N183" s="1">
        <v>614.89599999999996</v>
      </c>
      <c r="O183" s="1">
        <v>609.20899999999995</v>
      </c>
      <c r="P183" s="1">
        <v>588.351</v>
      </c>
      <c r="Q183" s="1">
        <v>517.99199999999996</v>
      </c>
      <c r="R183" s="1">
        <v>430.03100000000001</v>
      </c>
      <c r="S183" s="1">
        <v>319.86599999999999</v>
      </c>
      <c r="T183" s="1">
        <v>174.84800000000001</v>
      </c>
      <c r="U183" s="1">
        <v>177.137</v>
      </c>
      <c r="V183" s="1">
        <v>298.226</v>
      </c>
      <c r="W183" s="1">
        <v>281.90199999999999</v>
      </c>
      <c r="X183" s="1">
        <v>252.79599999999999</v>
      </c>
      <c r="Y183" s="1">
        <v>241.92599999999999</v>
      </c>
      <c r="Z183" s="6">
        <v>8273.4819999999982</v>
      </c>
    </row>
    <row r="184" spans="1:26" ht="14.4" x14ac:dyDescent="0.3">
      <c r="A184" s="3">
        <v>45473</v>
      </c>
      <c r="B184" s="1">
        <v>238.68299999999999</v>
      </c>
      <c r="C184" s="1">
        <v>228.44499999999999</v>
      </c>
      <c r="D184" s="1">
        <v>225.64400000000001</v>
      </c>
      <c r="E184" s="1">
        <v>227.43700000000001</v>
      </c>
      <c r="F184" s="1">
        <v>249.017</v>
      </c>
      <c r="G184" s="1">
        <v>174.81899999999999</v>
      </c>
      <c r="H184" s="1">
        <v>146.32599999999999</v>
      </c>
      <c r="I184" s="1">
        <v>297.327</v>
      </c>
      <c r="J184" s="1">
        <v>554.11599999999999</v>
      </c>
      <c r="K184" s="1">
        <v>687.947</v>
      </c>
      <c r="L184" s="1">
        <v>763.447</v>
      </c>
      <c r="M184" s="1">
        <v>814.94600000000003</v>
      </c>
      <c r="N184" s="1">
        <v>830.58100000000002</v>
      </c>
      <c r="O184" s="1">
        <v>837.24900000000002</v>
      </c>
      <c r="P184" s="1">
        <v>810.07299999999998</v>
      </c>
      <c r="Q184" s="1">
        <v>763.10400000000004</v>
      </c>
      <c r="R184" s="1">
        <v>647.06399999999996</v>
      </c>
      <c r="S184" s="1">
        <v>501.32299999999998</v>
      </c>
      <c r="T184" s="1">
        <v>377.54199999999997</v>
      </c>
      <c r="U184" s="1">
        <v>351.66399999999999</v>
      </c>
      <c r="V184" s="1">
        <v>365.30900000000003</v>
      </c>
      <c r="W184" s="1">
        <v>291.61</v>
      </c>
      <c r="X184" s="1">
        <v>279.08999999999997</v>
      </c>
      <c r="Y184" s="1">
        <v>270.86</v>
      </c>
      <c r="Z184" s="6">
        <v>10933.623000000001</v>
      </c>
    </row>
    <row r="185" spans="1:26" ht="14.4" x14ac:dyDescent="0.3">
      <c r="A185" s="3">
        <v>45474</v>
      </c>
      <c r="B185" s="1">
        <v>255.911</v>
      </c>
      <c r="C185" s="1">
        <v>244.179</v>
      </c>
      <c r="D185" s="1">
        <v>247.27099999999999</v>
      </c>
      <c r="E185" s="1">
        <v>248.20400000000001</v>
      </c>
      <c r="F185" s="1">
        <v>249.71600000000001</v>
      </c>
      <c r="G185" s="1">
        <v>186.19800000000001</v>
      </c>
      <c r="H185" s="1">
        <v>133.31</v>
      </c>
      <c r="I185" s="1">
        <v>292.14499999999998</v>
      </c>
      <c r="J185" s="1">
        <v>519.274</v>
      </c>
      <c r="K185" s="1">
        <v>629.22699999999998</v>
      </c>
      <c r="L185" s="1">
        <v>707.62300000000005</v>
      </c>
      <c r="M185" s="1">
        <v>728.10900000000004</v>
      </c>
      <c r="N185" s="1">
        <v>765.60900000000004</v>
      </c>
      <c r="O185" s="1">
        <v>773.45899999999995</v>
      </c>
      <c r="P185" s="1">
        <v>749.41600000000005</v>
      </c>
      <c r="Q185" s="1">
        <v>712.26700000000005</v>
      </c>
      <c r="R185" s="1">
        <v>587.09400000000005</v>
      </c>
      <c r="S185" s="1">
        <v>406.34199999999998</v>
      </c>
      <c r="T185" s="1">
        <v>219.24700000000001</v>
      </c>
      <c r="U185" s="1">
        <v>195.98099999999999</v>
      </c>
      <c r="V185" s="1">
        <v>359.77600000000001</v>
      </c>
      <c r="W185" s="1">
        <v>353.08199999999999</v>
      </c>
      <c r="X185" s="1">
        <v>307.65899999999999</v>
      </c>
      <c r="Y185" s="1">
        <v>295.32400000000001</v>
      </c>
      <c r="Z185" s="6">
        <v>10166.423000000001</v>
      </c>
    </row>
    <row r="186" spans="1:26" ht="14.4" x14ac:dyDescent="0.3">
      <c r="A186" s="3">
        <v>45475</v>
      </c>
      <c r="B186" s="1">
        <v>277.50700000000001</v>
      </c>
      <c r="C186" s="1">
        <v>271.63499999999999</v>
      </c>
      <c r="D186" s="1">
        <v>270.89800000000002</v>
      </c>
      <c r="E186" s="1">
        <v>270.99099999999999</v>
      </c>
      <c r="F186" s="1">
        <v>281.85199999999998</v>
      </c>
      <c r="G186" s="1">
        <v>211.06200000000001</v>
      </c>
      <c r="H186" s="1">
        <v>164.911</v>
      </c>
      <c r="I186" s="1">
        <v>289.49200000000002</v>
      </c>
      <c r="J186" s="1">
        <v>503.93</v>
      </c>
      <c r="K186" s="1">
        <v>652.18799999999999</v>
      </c>
      <c r="L186" s="1">
        <v>709.98299999999995</v>
      </c>
      <c r="M186" s="1">
        <v>782.63699999999994</v>
      </c>
      <c r="N186" s="1">
        <v>799.95600000000002</v>
      </c>
      <c r="O186" s="1">
        <v>797.06100000000004</v>
      </c>
      <c r="P186" s="1">
        <v>779.57299999999998</v>
      </c>
      <c r="Q186" s="1">
        <v>703.57500000000005</v>
      </c>
      <c r="R186" s="1">
        <v>579.05399999999997</v>
      </c>
      <c r="S186" s="1">
        <v>425.42599999999999</v>
      </c>
      <c r="T186" s="1">
        <v>274.601</v>
      </c>
      <c r="U186" s="1">
        <v>229.49700000000001</v>
      </c>
      <c r="V186" s="1">
        <v>356.93200000000002</v>
      </c>
      <c r="W186" s="1">
        <v>324.887</v>
      </c>
      <c r="X186" s="1">
        <v>292.93200000000002</v>
      </c>
      <c r="Y186" s="1">
        <v>276.93299999999999</v>
      </c>
      <c r="Z186" s="6">
        <v>10527.512999999999</v>
      </c>
    </row>
    <row r="187" spans="1:26" ht="14.4" x14ac:dyDescent="0.3">
      <c r="A187" s="3">
        <v>45476</v>
      </c>
      <c r="B187" s="1">
        <v>268.262</v>
      </c>
      <c r="C187" s="1">
        <v>261.22699999999998</v>
      </c>
      <c r="D187" s="1">
        <v>256.20400000000001</v>
      </c>
      <c r="E187" s="1">
        <v>253.483</v>
      </c>
      <c r="F187" s="1">
        <v>254.43100000000001</v>
      </c>
      <c r="G187" s="1">
        <v>206.096</v>
      </c>
      <c r="H187" s="1">
        <v>154.47999999999999</v>
      </c>
      <c r="I187" s="1">
        <v>289.47699999999998</v>
      </c>
      <c r="J187" s="1">
        <v>514.47900000000004</v>
      </c>
      <c r="K187" s="1">
        <v>638.274</v>
      </c>
      <c r="L187" s="1">
        <v>729.572</v>
      </c>
      <c r="M187" s="1">
        <v>768.94200000000001</v>
      </c>
      <c r="N187" s="1">
        <v>756.70899999999995</v>
      </c>
      <c r="O187" s="1">
        <v>745.66</v>
      </c>
      <c r="P187" s="1">
        <v>724.96299999999997</v>
      </c>
      <c r="Q187" s="1">
        <v>660.27300000000002</v>
      </c>
      <c r="R187" s="1">
        <v>488.00200000000001</v>
      </c>
      <c r="S187" s="1">
        <v>332.505</v>
      </c>
      <c r="T187" s="1">
        <v>234.86</v>
      </c>
      <c r="U187" s="1">
        <v>220.40199999999999</v>
      </c>
      <c r="V187" s="1">
        <v>289.98200000000003</v>
      </c>
      <c r="W187" s="1">
        <v>277.53100000000001</v>
      </c>
      <c r="X187" s="1">
        <v>213.619</v>
      </c>
      <c r="Y187" s="1">
        <v>201.85</v>
      </c>
      <c r="Z187" s="6">
        <v>9741.2830000000013</v>
      </c>
    </row>
    <row r="188" spans="1:26" ht="14.4" x14ac:dyDescent="0.3">
      <c r="A188" s="3">
        <v>45477</v>
      </c>
      <c r="B188" s="1">
        <v>194.50899999999999</v>
      </c>
      <c r="C188" s="1">
        <v>185.34100000000001</v>
      </c>
      <c r="D188" s="1">
        <v>192.732</v>
      </c>
      <c r="E188" s="1">
        <v>201.79400000000001</v>
      </c>
      <c r="F188" s="1">
        <v>199.011</v>
      </c>
      <c r="G188" s="1">
        <v>142.905</v>
      </c>
      <c r="H188" s="1">
        <v>82.748999999999995</v>
      </c>
      <c r="I188" s="1">
        <v>269.42500000000001</v>
      </c>
      <c r="J188" s="1">
        <v>507.21800000000002</v>
      </c>
      <c r="K188" s="1">
        <v>636.03200000000004</v>
      </c>
      <c r="L188" s="1">
        <v>714.81799999999998</v>
      </c>
      <c r="M188" s="1">
        <v>744.14200000000005</v>
      </c>
      <c r="N188" s="1">
        <v>778.072</v>
      </c>
      <c r="O188" s="1">
        <v>765.07100000000003</v>
      </c>
      <c r="P188" s="1">
        <v>727.07500000000005</v>
      </c>
      <c r="Q188" s="1">
        <v>646.404</v>
      </c>
      <c r="R188" s="1">
        <v>512.21400000000006</v>
      </c>
      <c r="S188" s="1">
        <v>363.28800000000001</v>
      </c>
      <c r="T188" s="1">
        <v>266.77699999999999</v>
      </c>
      <c r="U188" s="1">
        <v>230.02600000000001</v>
      </c>
      <c r="V188" s="1">
        <v>375.82600000000002</v>
      </c>
      <c r="W188" s="1">
        <v>309.24299999999999</v>
      </c>
      <c r="X188" s="1">
        <v>286.71899999999999</v>
      </c>
      <c r="Y188" s="1">
        <v>252.989</v>
      </c>
      <c r="Z188" s="6">
        <v>9584.3799999999992</v>
      </c>
    </row>
    <row r="189" spans="1:26" ht="14.4" x14ac:dyDescent="0.3">
      <c r="A189" s="3">
        <v>45478</v>
      </c>
      <c r="B189" s="1">
        <v>233.89699999999999</v>
      </c>
      <c r="C189" s="1">
        <v>228.578</v>
      </c>
      <c r="D189" s="1">
        <v>230.60300000000001</v>
      </c>
      <c r="E189" s="1">
        <v>251.27699999999999</v>
      </c>
      <c r="F189" s="1">
        <v>239.72499999999999</v>
      </c>
      <c r="G189" s="1">
        <v>177.27</v>
      </c>
      <c r="H189" s="1">
        <v>128.67599999999999</v>
      </c>
      <c r="I189" s="1">
        <v>224.52</v>
      </c>
      <c r="J189" s="1">
        <v>430.53800000000001</v>
      </c>
      <c r="K189" s="1">
        <v>554.68700000000001</v>
      </c>
      <c r="L189" s="1">
        <v>607.50400000000002</v>
      </c>
      <c r="M189" s="1">
        <v>634.70299999999997</v>
      </c>
      <c r="N189" s="1">
        <v>631.67600000000004</v>
      </c>
      <c r="O189" s="1">
        <v>622.49599999999998</v>
      </c>
      <c r="P189" s="1">
        <v>596.86099999999999</v>
      </c>
      <c r="Q189" s="1">
        <v>525.66600000000005</v>
      </c>
      <c r="R189" s="1">
        <v>466.46</v>
      </c>
      <c r="S189" s="1">
        <v>312.06299999999999</v>
      </c>
      <c r="T189" s="1">
        <v>139.82599999999999</v>
      </c>
      <c r="U189" s="1">
        <v>135.07499999999999</v>
      </c>
      <c r="V189" s="1">
        <v>256.40600000000001</v>
      </c>
      <c r="W189" s="1">
        <v>236.11199999999999</v>
      </c>
      <c r="X189" s="1">
        <v>235.18899999999999</v>
      </c>
      <c r="Y189" s="1">
        <v>233.108</v>
      </c>
      <c r="Z189" s="6">
        <v>8332.9159999999993</v>
      </c>
    </row>
    <row r="190" spans="1:26" ht="14.4" x14ac:dyDescent="0.3">
      <c r="A190" s="3">
        <v>45479</v>
      </c>
      <c r="B190" s="1">
        <v>230.57599999999999</v>
      </c>
      <c r="C190" s="1">
        <v>227.81</v>
      </c>
      <c r="D190" s="1">
        <v>229.12700000000001</v>
      </c>
      <c r="E190" s="1">
        <v>228.93</v>
      </c>
      <c r="F190" s="1">
        <v>227.88</v>
      </c>
      <c r="G190" s="1">
        <v>163.595</v>
      </c>
      <c r="H190" s="1">
        <v>92.153000000000006</v>
      </c>
      <c r="I190" s="1">
        <v>192.54900000000001</v>
      </c>
      <c r="J190" s="1">
        <v>392.24400000000003</v>
      </c>
      <c r="K190" s="1">
        <v>522.202</v>
      </c>
      <c r="L190" s="1">
        <v>568.07799999999997</v>
      </c>
      <c r="M190" s="1">
        <v>616.86199999999997</v>
      </c>
      <c r="N190" s="1">
        <v>621.07000000000005</v>
      </c>
      <c r="O190" s="1">
        <v>618.01700000000005</v>
      </c>
      <c r="P190" s="1">
        <v>599.99400000000003</v>
      </c>
      <c r="Q190" s="1">
        <v>535.35799999999995</v>
      </c>
      <c r="R190" s="1">
        <v>414.47899999999998</v>
      </c>
      <c r="S190" s="1">
        <v>318.33999999999997</v>
      </c>
      <c r="T190" s="1">
        <v>155.47399999999999</v>
      </c>
      <c r="U190" s="1">
        <v>139.19200000000001</v>
      </c>
      <c r="V190" s="1">
        <v>278.97399999999999</v>
      </c>
      <c r="W190" s="1">
        <v>273.08800000000002</v>
      </c>
      <c r="X190" s="1">
        <v>251.64</v>
      </c>
      <c r="Y190" s="1">
        <v>244.642</v>
      </c>
      <c r="Z190" s="6">
        <v>8142.2740000000003</v>
      </c>
    </row>
    <row r="191" spans="1:26" ht="14.4" x14ac:dyDescent="0.3">
      <c r="A191" s="3">
        <v>45480</v>
      </c>
      <c r="B191" s="1">
        <v>231.839</v>
      </c>
      <c r="C191" s="1">
        <v>225.739</v>
      </c>
      <c r="D191" s="1">
        <v>221.65299999999999</v>
      </c>
      <c r="E191" s="1">
        <v>225.423</v>
      </c>
      <c r="F191" s="1">
        <v>243.20599999999999</v>
      </c>
      <c r="G191" s="1">
        <v>191.739</v>
      </c>
      <c r="H191" s="1">
        <v>131.00200000000001</v>
      </c>
      <c r="I191" s="1">
        <v>273.44600000000003</v>
      </c>
      <c r="J191" s="1">
        <v>512.34500000000003</v>
      </c>
      <c r="K191" s="1">
        <v>648.38</v>
      </c>
      <c r="L191" s="1">
        <v>747.28099999999995</v>
      </c>
      <c r="M191" s="1">
        <v>781.07500000000005</v>
      </c>
      <c r="N191" s="1">
        <v>794.26599999999996</v>
      </c>
      <c r="O191" s="1">
        <v>786.23699999999997</v>
      </c>
      <c r="P191" s="1">
        <v>789.84900000000005</v>
      </c>
      <c r="Q191" s="1">
        <v>762.53099999999995</v>
      </c>
      <c r="R191" s="1">
        <v>644.04100000000005</v>
      </c>
      <c r="S191" s="1">
        <v>458.07900000000001</v>
      </c>
      <c r="T191" s="1">
        <v>298.43099999999998</v>
      </c>
      <c r="U191" s="1">
        <v>277.553</v>
      </c>
      <c r="V191" s="1">
        <v>351.971</v>
      </c>
      <c r="W191" s="1">
        <v>282.154</v>
      </c>
      <c r="X191" s="1">
        <v>262.28899999999999</v>
      </c>
      <c r="Y191" s="1">
        <v>250.399</v>
      </c>
      <c r="Z191" s="6">
        <v>10390.928</v>
      </c>
    </row>
    <row r="192" spans="1:26" ht="14.4" x14ac:dyDescent="0.3">
      <c r="A192" s="3">
        <v>45481</v>
      </c>
      <c r="B192" s="1">
        <v>237.72200000000001</v>
      </c>
      <c r="C192" s="1">
        <v>223.166</v>
      </c>
      <c r="D192" s="1">
        <v>223.58</v>
      </c>
      <c r="E192" s="1">
        <v>224.934</v>
      </c>
      <c r="F192" s="1">
        <v>233.88900000000001</v>
      </c>
      <c r="G192" s="1">
        <v>182.92099999999999</v>
      </c>
      <c r="H192" s="1">
        <v>129.39099999999999</v>
      </c>
      <c r="I192" s="1">
        <v>266.80200000000002</v>
      </c>
      <c r="J192" s="1">
        <v>485.78399999999999</v>
      </c>
      <c r="K192" s="1">
        <v>621.03200000000004</v>
      </c>
      <c r="L192" s="1">
        <v>726.14499999999998</v>
      </c>
      <c r="M192" s="1">
        <v>770.30899999999997</v>
      </c>
      <c r="N192" s="1">
        <v>791.32799999999997</v>
      </c>
      <c r="O192" s="1">
        <v>767.73800000000006</v>
      </c>
      <c r="P192" s="1">
        <v>732.08600000000001</v>
      </c>
      <c r="Q192" s="1">
        <v>653.57899999999995</v>
      </c>
      <c r="R192" s="1">
        <v>490.07100000000003</v>
      </c>
      <c r="S192" s="1">
        <v>382.30399999999997</v>
      </c>
      <c r="T192" s="1">
        <v>336.20600000000002</v>
      </c>
      <c r="U192" s="1">
        <v>332.32</v>
      </c>
      <c r="V192" s="1">
        <v>416.61700000000002</v>
      </c>
      <c r="W192" s="1">
        <v>359.12400000000002</v>
      </c>
      <c r="X192" s="1">
        <v>263.774</v>
      </c>
      <c r="Y192" s="1">
        <v>234.75399999999999</v>
      </c>
      <c r="Z192" s="6">
        <v>10085.576000000001</v>
      </c>
    </row>
    <row r="193" spans="1:26" ht="14.4" x14ac:dyDescent="0.3">
      <c r="A193" s="3">
        <v>45482</v>
      </c>
      <c r="B193" s="1">
        <v>225.96700000000001</v>
      </c>
      <c r="C193" s="1">
        <v>223.94</v>
      </c>
      <c r="D193" s="1">
        <v>225.322</v>
      </c>
      <c r="E193" s="1">
        <v>226.05600000000001</v>
      </c>
      <c r="F193" s="1">
        <v>237.39599999999999</v>
      </c>
      <c r="G193" s="1">
        <v>185.53299999999999</v>
      </c>
      <c r="H193" s="1">
        <v>144.22499999999999</v>
      </c>
      <c r="I193" s="1">
        <v>268.74900000000002</v>
      </c>
      <c r="J193" s="1">
        <v>481.38299999999998</v>
      </c>
      <c r="K193" s="1">
        <v>614.37800000000004</v>
      </c>
      <c r="L193" s="1">
        <v>702.15700000000004</v>
      </c>
      <c r="M193" s="1">
        <v>759.68799999999999</v>
      </c>
      <c r="N193" s="1">
        <v>808.10900000000004</v>
      </c>
      <c r="O193" s="1">
        <v>819.42</v>
      </c>
      <c r="P193" s="1">
        <v>805.43299999999999</v>
      </c>
      <c r="Q193" s="1">
        <v>735.56600000000003</v>
      </c>
      <c r="R193" s="1">
        <v>597.22799999999995</v>
      </c>
      <c r="S193" s="1">
        <v>445.803</v>
      </c>
      <c r="T193" s="1">
        <v>336.18099999999998</v>
      </c>
      <c r="U193" s="1">
        <v>255.30500000000001</v>
      </c>
      <c r="V193" s="1">
        <v>380.11</v>
      </c>
      <c r="W193" s="1">
        <v>350.62900000000002</v>
      </c>
      <c r="X193" s="1">
        <v>258.10500000000002</v>
      </c>
      <c r="Y193" s="1">
        <v>239.64400000000001</v>
      </c>
      <c r="Z193" s="6">
        <v>10326.327000000003</v>
      </c>
    </row>
    <row r="194" spans="1:26" ht="14.4" x14ac:dyDescent="0.3">
      <c r="A194" s="3">
        <v>45483</v>
      </c>
      <c r="B194" s="1">
        <v>247.39699999999999</v>
      </c>
      <c r="C194" s="1">
        <v>245.059</v>
      </c>
      <c r="D194" s="1">
        <v>245.148</v>
      </c>
      <c r="E194" s="1">
        <v>243.49299999999999</v>
      </c>
      <c r="F194" s="1">
        <v>244.73400000000001</v>
      </c>
      <c r="G194" s="1">
        <v>198.54599999999999</v>
      </c>
      <c r="H194" s="1">
        <v>146.143</v>
      </c>
      <c r="I194" s="1">
        <v>286.17</v>
      </c>
      <c r="J194" s="1">
        <v>510.34300000000002</v>
      </c>
      <c r="K194" s="1">
        <v>666.86500000000001</v>
      </c>
      <c r="L194" s="1">
        <v>768.46299999999997</v>
      </c>
      <c r="M194" s="1">
        <v>800.27</v>
      </c>
      <c r="N194" s="1">
        <v>830.76</v>
      </c>
      <c r="O194" s="1">
        <v>792.11699999999996</v>
      </c>
      <c r="P194" s="1">
        <v>753.29200000000003</v>
      </c>
      <c r="Q194" s="1">
        <v>718.64499999999998</v>
      </c>
      <c r="R194" s="1">
        <v>570.12199999999996</v>
      </c>
      <c r="S194" s="1">
        <v>388.995</v>
      </c>
      <c r="T194" s="1">
        <v>273.82499999999999</v>
      </c>
      <c r="U194" s="1">
        <v>251.773</v>
      </c>
      <c r="V194" s="1">
        <v>365.678</v>
      </c>
      <c r="W194" s="1">
        <v>303.07600000000002</v>
      </c>
      <c r="X194" s="1">
        <v>282.67200000000003</v>
      </c>
      <c r="Y194" s="1">
        <v>271.56799999999998</v>
      </c>
      <c r="Z194" s="6">
        <v>10405.154</v>
      </c>
    </row>
    <row r="195" spans="1:26" ht="14.4" x14ac:dyDescent="0.3">
      <c r="A195" s="3">
        <v>45484</v>
      </c>
      <c r="B195" s="1">
        <v>255.46899999999999</v>
      </c>
      <c r="C195" s="1">
        <v>245.99600000000001</v>
      </c>
      <c r="D195" s="1">
        <v>246.29599999999999</v>
      </c>
      <c r="E195" s="1">
        <v>249.404</v>
      </c>
      <c r="F195" s="1">
        <v>257.56299999999999</v>
      </c>
      <c r="G195" s="1">
        <v>202.74799999999999</v>
      </c>
      <c r="H195" s="1">
        <v>147.27000000000001</v>
      </c>
      <c r="I195" s="1">
        <v>287.44299999999998</v>
      </c>
      <c r="J195" s="1">
        <v>515.96600000000001</v>
      </c>
      <c r="K195" s="1">
        <v>646.46799999999996</v>
      </c>
      <c r="L195" s="1">
        <v>730.21400000000006</v>
      </c>
      <c r="M195" s="1">
        <v>800.80799999999999</v>
      </c>
      <c r="N195" s="1">
        <v>816.95500000000004</v>
      </c>
      <c r="O195" s="1">
        <v>850.33699999999999</v>
      </c>
      <c r="P195" s="1">
        <v>797.76300000000003</v>
      </c>
      <c r="Q195" s="1">
        <v>732.27599999999995</v>
      </c>
      <c r="R195" s="1">
        <v>593.27099999999996</v>
      </c>
      <c r="S195" s="1">
        <v>448.41699999999997</v>
      </c>
      <c r="T195" s="1">
        <v>345.50400000000002</v>
      </c>
      <c r="U195" s="1">
        <v>280.65600000000001</v>
      </c>
      <c r="V195" s="1">
        <v>376.40499999999997</v>
      </c>
      <c r="W195" s="1">
        <v>310.87200000000001</v>
      </c>
      <c r="X195" s="1">
        <v>279.73399999999998</v>
      </c>
      <c r="Y195" s="1">
        <v>257.39100000000002</v>
      </c>
      <c r="Z195" s="6">
        <v>10675.226000000001</v>
      </c>
    </row>
    <row r="196" spans="1:26" ht="14.4" x14ac:dyDescent="0.3">
      <c r="A196" s="3">
        <v>45485</v>
      </c>
      <c r="B196" s="1">
        <v>247.03800000000001</v>
      </c>
      <c r="C196" s="1">
        <v>245.83199999999999</v>
      </c>
      <c r="D196" s="1">
        <v>248.40299999999999</v>
      </c>
      <c r="E196" s="1">
        <v>258.04199999999997</v>
      </c>
      <c r="F196" s="1">
        <v>254.63900000000001</v>
      </c>
      <c r="G196" s="1">
        <v>210.89699999999999</v>
      </c>
      <c r="H196" s="1">
        <v>125.056</v>
      </c>
      <c r="I196" s="1">
        <v>223.51499999999999</v>
      </c>
      <c r="J196" s="1">
        <v>439.81200000000001</v>
      </c>
      <c r="K196" s="1">
        <v>575.49400000000003</v>
      </c>
      <c r="L196" s="1">
        <v>620.83000000000004</v>
      </c>
      <c r="M196" s="1">
        <v>657.41300000000001</v>
      </c>
      <c r="N196" s="1">
        <v>647.17200000000003</v>
      </c>
      <c r="O196" s="1">
        <v>629.68100000000004</v>
      </c>
      <c r="P196" s="1">
        <v>604.46299999999997</v>
      </c>
      <c r="Q196" s="1">
        <v>557.26300000000003</v>
      </c>
      <c r="R196" s="1">
        <v>463.43799999999999</v>
      </c>
      <c r="S196" s="1">
        <v>308.952</v>
      </c>
      <c r="T196" s="1">
        <v>145</v>
      </c>
      <c r="U196" s="1">
        <v>153.67500000000001</v>
      </c>
      <c r="V196" s="1">
        <v>281.27100000000002</v>
      </c>
      <c r="W196" s="1">
        <v>277.36700000000002</v>
      </c>
      <c r="X196" s="1">
        <v>273.02800000000002</v>
      </c>
      <c r="Y196" s="1">
        <v>260.38400000000001</v>
      </c>
      <c r="Z196" s="6">
        <v>8708.6650000000009</v>
      </c>
    </row>
    <row r="197" spans="1:26" ht="14.4" x14ac:dyDescent="0.3">
      <c r="A197" s="3">
        <v>45486</v>
      </c>
      <c r="B197" s="1">
        <v>257.55700000000002</v>
      </c>
      <c r="C197" s="1">
        <v>253.77</v>
      </c>
      <c r="D197" s="1">
        <v>254.185</v>
      </c>
      <c r="E197" s="1">
        <v>252.22200000000001</v>
      </c>
      <c r="F197" s="1">
        <v>252.667</v>
      </c>
      <c r="G197" s="1">
        <v>194.91900000000001</v>
      </c>
      <c r="H197" s="1">
        <v>101.08199999999999</v>
      </c>
      <c r="I197" s="1">
        <v>190.435</v>
      </c>
      <c r="J197" s="1">
        <v>402.46600000000001</v>
      </c>
      <c r="K197" s="1">
        <v>549.30999999999995</v>
      </c>
      <c r="L197" s="1">
        <v>569.51700000000005</v>
      </c>
      <c r="M197" s="1">
        <v>631.20699999999999</v>
      </c>
      <c r="N197" s="1">
        <v>633.17100000000005</v>
      </c>
      <c r="O197" s="1">
        <v>618.46299999999997</v>
      </c>
      <c r="P197" s="1">
        <v>580.57299999999998</v>
      </c>
      <c r="Q197" s="1">
        <v>550.76499999999999</v>
      </c>
      <c r="R197" s="1">
        <v>435.589</v>
      </c>
      <c r="S197" s="1">
        <v>317.73700000000002</v>
      </c>
      <c r="T197" s="1">
        <v>192.071</v>
      </c>
      <c r="U197" s="1">
        <v>165.67</v>
      </c>
      <c r="V197" s="1">
        <v>315.36599999999999</v>
      </c>
      <c r="W197" s="1">
        <v>302.43099999999998</v>
      </c>
      <c r="X197" s="1">
        <v>278.93400000000003</v>
      </c>
      <c r="Y197" s="1">
        <v>261.66399999999999</v>
      </c>
      <c r="Z197" s="6">
        <v>8561.7710000000006</v>
      </c>
    </row>
    <row r="198" spans="1:26" ht="14.4" x14ac:dyDescent="0.3">
      <c r="A198" s="3">
        <v>45487</v>
      </c>
      <c r="B198" s="1">
        <v>248.35499999999999</v>
      </c>
      <c r="C198" s="1">
        <v>247.238</v>
      </c>
      <c r="D198" s="1">
        <v>247.11199999999999</v>
      </c>
      <c r="E198" s="1">
        <v>247.197</v>
      </c>
      <c r="F198" s="1">
        <v>265.95499999999998</v>
      </c>
      <c r="G198" s="1">
        <v>208.642</v>
      </c>
      <c r="H198" s="1">
        <v>134.18600000000001</v>
      </c>
      <c r="I198" s="1">
        <v>281.947</v>
      </c>
      <c r="J198" s="1">
        <v>517.33699999999999</v>
      </c>
      <c r="K198" s="1">
        <v>660.03899999999999</v>
      </c>
      <c r="L198" s="1">
        <v>718.57600000000002</v>
      </c>
      <c r="M198" s="1">
        <v>728.81899999999996</v>
      </c>
      <c r="N198" s="1">
        <v>752.077</v>
      </c>
      <c r="O198" s="1">
        <v>769.06200000000001</v>
      </c>
      <c r="P198" s="1">
        <v>791.56899999999996</v>
      </c>
      <c r="Q198" s="1">
        <v>743.30399999999997</v>
      </c>
      <c r="R198" s="1">
        <v>606.18299999999999</v>
      </c>
      <c r="S198" s="1">
        <v>425.62200000000001</v>
      </c>
      <c r="T198" s="1">
        <v>263.53800000000001</v>
      </c>
      <c r="U198" s="1">
        <v>248.21100000000001</v>
      </c>
      <c r="V198" s="1">
        <v>343.61500000000001</v>
      </c>
      <c r="W198" s="1">
        <v>304.79599999999999</v>
      </c>
      <c r="X198" s="1">
        <v>283.54500000000002</v>
      </c>
      <c r="Y198" s="1">
        <v>272.75400000000002</v>
      </c>
      <c r="Z198" s="6">
        <v>10309.679000000002</v>
      </c>
    </row>
    <row r="199" spans="1:26" ht="14.4" x14ac:dyDescent="0.3">
      <c r="A199" s="3">
        <v>45488</v>
      </c>
      <c r="B199" s="1">
        <v>257.26900000000001</v>
      </c>
      <c r="C199" s="1">
        <v>249.24299999999999</v>
      </c>
      <c r="D199" s="1">
        <v>256.34899999999999</v>
      </c>
      <c r="E199" s="1">
        <v>253.191</v>
      </c>
      <c r="F199" s="1">
        <v>263.983</v>
      </c>
      <c r="G199" s="1">
        <v>217.96</v>
      </c>
      <c r="H199" s="1">
        <v>147.87299999999999</v>
      </c>
      <c r="I199" s="1">
        <v>274.21300000000002</v>
      </c>
      <c r="J199" s="1">
        <v>487.86200000000002</v>
      </c>
      <c r="K199" s="1">
        <v>655.30200000000002</v>
      </c>
      <c r="L199" s="1">
        <v>784.32600000000002</v>
      </c>
      <c r="M199" s="1">
        <v>796.69899999999996</v>
      </c>
      <c r="N199" s="1">
        <v>745.36199999999997</v>
      </c>
      <c r="O199" s="1">
        <v>739.12599999999998</v>
      </c>
      <c r="P199" s="1">
        <v>724.68399999999997</v>
      </c>
      <c r="Q199" s="1">
        <v>721.17200000000003</v>
      </c>
      <c r="R199" s="1">
        <v>526.70899999999995</v>
      </c>
      <c r="S199" s="1">
        <v>338.452</v>
      </c>
      <c r="T199" s="1">
        <v>239.53399999999999</v>
      </c>
      <c r="U199" s="1">
        <v>246.477</v>
      </c>
      <c r="V199" s="1">
        <v>372.70800000000003</v>
      </c>
      <c r="W199" s="1">
        <v>369.685</v>
      </c>
      <c r="X199" s="1">
        <v>319.00599999999997</v>
      </c>
      <c r="Y199" s="1">
        <v>273.95600000000002</v>
      </c>
      <c r="Z199" s="6">
        <v>10261.141000000001</v>
      </c>
    </row>
    <row r="200" spans="1:26" ht="14.4" x14ac:dyDescent="0.3">
      <c r="A200" s="3">
        <v>45489</v>
      </c>
      <c r="B200" s="1">
        <v>254.17400000000001</v>
      </c>
      <c r="C200" s="1">
        <v>251.20099999999999</v>
      </c>
      <c r="D200" s="1">
        <v>252.24299999999999</v>
      </c>
      <c r="E200" s="1">
        <v>252.24700000000001</v>
      </c>
      <c r="F200" s="1">
        <v>263.70699999999999</v>
      </c>
      <c r="G200" s="1">
        <v>218.71899999999999</v>
      </c>
      <c r="H200" s="1">
        <v>135.38900000000001</v>
      </c>
      <c r="I200" s="1">
        <v>263.971</v>
      </c>
      <c r="J200" s="1">
        <v>469.68099999999998</v>
      </c>
      <c r="K200" s="1">
        <v>613.91899999999998</v>
      </c>
      <c r="L200" s="1">
        <v>695.84799999999996</v>
      </c>
      <c r="M200" s="1">
        <v>767.846</v>
      </c>
      <c r="N200" s="1">
        <v>773.68799999999999</v>
      </c>
      <c r="O200" s="1">
        <v>779.28599999999994</v>
      </c>
      <c r="P200" s="1">
        <v>817.72299999999996</v>
      </c>
      <c r="Q200" s="1">
        <v>723.68799999999999</v>
      </c>
      <c r="R200" s="1">
        <v>587.80499999999995</v>
      </c>
      <c r="S200" s="1">
        <v>500.44799999999998</v>
      </c>
      <c r="T200" s="1">
        <v>395.98500000000001</v>
      </c>
      <c r="U200" s="1">
        <v>381.01600000000002</v>
      </c>
      <c r="V200" s="1">
        <v>354.99200000000002</v>
      </c>
      <c r="W200" s="1">
        <v>312.50900000000001</v>
      </c>
      <c r="X200" s="1">
        <v>279.75400000000002</v>
      </c>
      <c r="Y200" s="1">
        <v>262.90899999999999</v>
      </c>
      <c r="Z200" s="6">
        <v>10608.748000000001</v>
      </c>
    </row>
    <row r="201" spans="1:26" ht="14.4" x14ac:dyDescent="0.3">
      <c r="A201" s="3">
        <v>45490</v>
      </c>
      <c r="B201" s="1">
        <v>251.91499999999999</v>
      </c>
      <c r="C201" s="1">
        <v>250.864</v>
      </c>
      <c r="D201" s="1">
        <v>251.31</v>
      </c>
      <c r="E201" s="1">
        <v>248.26</v>
      </c>
      <c r="F201" s="1">
        <v>250.68299999999999</v>
      </c>
      <c r="G201" s="1">
        <v>220.72399999999999</v>
      </c>
      <c r="H201" s="1">
        <v>145.37700000000001</v>
      </c>
      <c r="I201" s="1">
        <v>294.49400000000003</v>
      </c>
      <c r="J201" s="1">
        <v>538.22799999999995</v>
      </c>
      <c r="K201" s="1">
        <v>694.99099999999999</v>
      </c>
      <c r="L201" s="1">
        <v>734.65899999999999</v>
      </c>
      <c r="M201" s="1">
        <v>784.36099999999999</v>
      </c>
      <c r="N201" s="1">
        <v>791.13400000000001</v>
      </c>
      <c r="O201" s="1">
        <v>849.56899999999996</v>
      </c>
      <c r="P201" s="1">
        <v>833.47</v>
      </c>
      <c r="Q201" s="1">
        <v>763.16499999999996</v>
      </c>
      <c r="R201" s="1">
        <v>617.27599999999995</v>
      </c>
      <c r="S201" s="1">
        <v>428.06799999999998</v>
      </c>
      <c r="T201" s="1">
        <v>322.68</v>
      </c>
      <c r="U201" s="1">
        <v>337.80900000000003</v>
      </c>
      <c r="V201" s="1">
        <v>384.79</v>
      </c>
      <c r="W201" s="1">
        <v>305.41199999999998</v>
      </c>
      <c r="X201" s="1">
        <v>292.37099999999998</v>
      </c>
      <c r="Y201" s="1">
        <v>276.09899999999999</v>
      </c>
      <c r="Z201" s="6">
        <v>10867.708999999999</v>
      </c>
    </row>
    <row r="202" spans="1:26" ht="14.4" x14ac:dyDescent="0.3">
      <c r="A202" s="3">
        <v>45491</v>
      </c>
      <c r="B202" s="1">
        <v>258.87700000000001</v>
      </c>
      <c r="C202" s="1">
        <v>248.86099999999999</v>
      </c>
      <c r="D202" s="1">
        <v>248.84700000000001</v>
      </c>
      <c r="E202" s="1">
        <v>248.23400000000001</v>
      </c>
      <c r="F202" s="1">
        <v>260.01900000000001</v>
      </c>
      <c r="G202" s="1">
        <v>221.36799999999999</v>
      </c>
      <c r="H202" s="1">
        <v>153.327</v>
      </c>
      <c r="I202" s="1">
        <v>277.67200000000003</v>
      </c>
      <c r="J202" s="1">
        <v>487.45</v>
      </c>
      <c r="K202" s="1">
        <v>624.97299999999996</v>
      </c>
      <c r="L202" s="1">
        <v>741.226</v>
      </c>
      <c r="M202" s="1">
        <v>799.62199999999996</v>
      </c>
      <c r="N202" s="1">
        <v>889.53599999999994</v>
      </c>
      <c r="O202" s="1">
        <v>776.14300000000003</v>
      </c>
      <c r="P202" s="1">
        <v>727.88699999999994</v>
      </c>
      <c r="Q202" s="1">
        <v>635.90099999999995</v>
      </c>
      <c r="R202" s="1">
        <v>511.77300000000002</v>
      </c>
      <c r="S202" s="1">
        <v>357.85</v>
      </c>
      <c r="T202" s="1">
        <v>245.65299999999999</v>
      </c>
      <c r="U202" s="1">
        <v>249.36199999999999</v>
      </c>
      <c r="V202" s="1">
        <v>414.77699999999999</v>
      </c>
      <c r="W202" s="1">
        <v>323.39600000000002</v>
      </c>
      <c r="X202" s="1">
        <v>288.71300000000002</v>
      </c>
      <c r="Y202" s="1">
        <v>278.142</v>
      </c>
      <c r="Z202" s="6">
        <v>10269.609</v>
      </c>
    </row>
    <row r="203" spans="1:26" ht="14.4" x14ac:dyDescent="0.3">
      <c r="A203" s="3">
        <v>45492</v>
      </c>
      <c r="B203" s="1">
        <v>256.41500000000002</v>
      </c>
      <c r="C203" s="1">
        <v>249.107</v>
      </c>
      <c r="D203" s="1">
        <v>251.267</v>
      </c>
      <c r="E203" s="1">
        <v>260.99</v>
      </c>
      <c r="F203" s="1">
        <v>258.62200000000001</v>
      </c>
      <c r="G203" s="1">
        <v>214.79400000000001</v>
      </c>
      <c r="H203" s="1">
        <v>122.075</v>
      </c>
      <c r="I203" s="1">
        <v>223.88900000000001</v>
      </c>
      <c r="J203" s="1">
        <v>381.637</v>
      </c>
      <c r="K203" s="1">
        <v>522.35799999999995</v>
      </c>
      <c r="L203" s="1">
        <v>614.41099999999994</v>
      </c>
      <c r="M203" s="1">
        <v>674.077</v>
      </c>
      <c r="N203" s="1">
        <v>672.61900000000003</v>
      </c>
      <c r="O203" s="1">
        <v>637.83100000000002</v>
      </c>
      <c r="P203" s="1">
        <v>612.09500000000003</v>
      </c>
      <c r="Q203" s="1">
        <v>538.78899999999999</v>
      </c>
      <c r="R203" s="1">
        <v>468.90899999999999</v>
      </c>
      <c r="S203" s="1">
        <v>327.51</v>
      </c>
      <c r="T203" s="1">
        <v>156.41300000000001</v>
      </c>
      <c r="U203" s="1">
        <v>167.80500000000001</v>
      </c>
      <c r="V203" s="1">
        <v>276.50200000000001</v>
      </c>
      <c r="W203" s="1">
        <v>273.58999999999997</v>
      </c>
      <c r="X203" s="1">
        <v>269.33699999999999</v>
      </c>
      <c r="Y203" s="1">
        <v>255.35400000000001</v>
      </c>
      <c r="Z203" s="6">
        <v>8686.3960000000006</v>
      </c>
    </row>
    <row r="204" spans="1:26" ht="14.4" x14ac:dyDescent="0.3">
      <c r="A204" s="3">
        <v>45493</v>
      </c>
      <c r="B204" s="1">
        <v>253.001</v>
      </c>
      <c r="C204" s="1">
        <v>251.02799999999999</v>
      </c>
      <c r="D204" s="1">
        <v>251.58099999999999</v>
      </c>
      <c r="E204" s="1">
        <v>249.24299999999999</v>
      </c>
      <c r="F204" s="1">
        <v>249.51400000000001</v>
      </c>
      <c r="G204" s="1">
        <v>202.34</v>
      </c>
      <c r="H204" s="1">
        <v>102.148</v>
      </c>
      <c r="I204" s="1">
        <v>190.56</v>
      </c>
      <c r="J204" s="1">
        <v>413.4</v>
      </c>
      <c r="K204" s="1">
        <v>551.99599999999998</v>
      </c>
      <c r="L204" s="1">
        <v>597.84</v>
      </c>
      <c r="M204" s="1">
        <v>606.97500000000002</v>
      </c>
      <c r="N204" s="1">
        <v>615.5</v>
      </c>
      <c r="O204" s="1">
        <v>613.05999999999995</v>
      </c>
      <c r="P204" s="1">
        <v>593.44600000000003</v>
      </c>
      <c r="Q204" s="1">
        <v>523.43799999999999</v>
      </c>
      <c r="R204" s="1">
        <v>403.35700000000003</v>
      </c>
      <c r="S204" s="1">
        <v>295.02199999999999</v>
      </c>
      <c r="T204" s="1">
        <v>193.93299999999999</v>
      </c>
      <c r="U204" s="1">
        <v>191.12899999999999</v>
      </c>
      <c r="V204" s="1">
        <v>333.95499999999998</v>
      </c>
      <c r="W204" s="1">
        <v>305.02800000000002</v>
      </c>
      <c r="X204" s="1">
        <v>278.83800000000002</v>
      </c>
      <c r="Y204" s="1">
        <v>262.327</v>
      </c>
      <c r="Z204" s="6">
        <v>8528.6589999999997</v>
      </c>
    </row>
    <row r="205" spans="1:26" ht="14.4" x14ac:dyDescent="0.3">
      <c r="A205" s="3">
        <v>45494</v>
      </c>
      <c r="B205" s="1">
        <v>253.89099999999999</v>
      </c>
      <c r="C205" s="1">
        <v>257.14299999999997</v>
      </c>
      <c r="D205" s="1">
        <v>253.33799999999999</v>
      </c>
      <c r="E205" s="1">
        <v>255.994</v>
      </c>
      <c r="F205" s="1">
        <v>265.35700000000003</v>
      </c>
      <c r="G205" s="1">
        <v>233.642</v>
      </c>
      <c r="H205" s="1">
        <v>149.76599999999999</v>
      </c>
      <c r="I205" s="1">
        <v>284.089</v>
      </c>
      <c r="J205" s="1">
        <v>531.20299999999997</v>
      </c>
      <c r="K205" s="1">
        <v>672.154</v>
      </c>
      <c r="L205" s="1">
        <v>757.01199999999994</v>
      </c>
      <c r="M205" s="1">
        <v>825.76599999999996</v>
      </c>
      <c r="N205" s="1">
        <v>837.63599999999997</v>
      </c>
      <c r="O205" s="1">
        <v>855.56100000000004</v>
      </c>
      <c r="P205" s="1">
        <v>836.12099999999998</v>
      </c>
      <c r="Q205" s="1">
        <v>781.505</v>
      </c>
      <c r="R205" s="1">
        <v>651.22</v>
      </c>
      <c r="S205" s="1">
        <v>467.096</v>
      </c>
      <c r="T205" s="1">
        <v>345.34899999999999</v>
      </c>
      <c r="U205" s="1">
        <v>330.077</v>
      </c>
      <c r="V205" s="1">
        <v>405.43700000000001</v>
      </c>
      <c r="W205" s="1">
        <v>374.34800000000001</v>
      </c>
      <c r="X205" s="1">
        <v>316.85399999999998</v>
      </c>
      <c r="Y205" s="1">
        <v>276.73399999999998</v>
      </c>
      <c r="Z205" s="6">
        <v>11217.292999999998</v>
      </c>
    </row>
    <row r="206" spans="1:26" ht="14.4" x14ac:dyDescent="0.3">
      <c r="A206" s="3">
        <v>45495</v>
      </c>
      <c r="B206" s="1">
        <v>267.07299999999998</v>
      </c>
      <c r="C206" s="1">
        <v>249.29900000000001</v>
      </c>
      <c r="D206" s="1">
        <v>249.71</v>
      </c>
      <c r="E206" s="1">
        <v>249.49700000000001</v>
      </c>
      <c r="F206" s="1">
        <v>260.21699999999998</v>
      </c>
      <c r="G206" s="1">
        <v>235.292</v>
      </c>
      <c r="H206" s="1">
        <v>140.459</v>
      </c>
      <c r="I206" s="1">
        <v>292.59699999999998</v>
      </c>
      <c r="J206" s="1">
        <v>508.03899999999999</v>
      </c>
      <c r="K206" s="1">
        <v>662.64499999999998</v>
      </c>
      <c r="L206" s="1">
        <v>745.7</v>
      </c>
      <c r="M206" s="1">
        <v>805.596</v>
      </c>
      <c r="N206" s="1">
        <v>817.24300000000005</v>
      </c>
      <c r="O206" s="1">
        <v>810.11199999999997</v>
      </c>
      <c r="P206" s="1">
        <v>859.13099999999997</v>
      </c>
      <c r="Q206" s="1">
        <v>753.45899999999995</v>
      </c>
      <c r="R206" s="1">
        <v>669.75900000000001</v>
      </c>
      <c r="S206" s="1">
        <v>517.61900000000003</v>
      </c>
      <c r="T206" s="1">
        <v>386.20499999999998</v>
      </c>
      <c r="U206" s="1">
        <v>322.57</v>
      </c>
      <c r="V206" s="1">
        <v>390.923</v>
      </c>
      <c r="W206" s="1">
        <v>379.87200000000001</v>
      </c>
      <c r="X206" s="1">
        <v>353.84699999999998</v>
      </c>
      <c r="Y206" s="1">
        <v>299.685</v>
      </c>
      <c r="Z206" s="6">
        <v>11226.549000000001</v>
      </c>
    </row>
    <row r="207" spans="1:26" ht="14.4" x14ac:dyDescent="0.3">
      <c r="A207" s="3">
        <v>45496</v>
      </c>
      <c r="B207" s="1">
        <v>259.93</v>
      </c>
      <c r="C207" s="1">
        <v>260.221</v>
      </c>
      <c r="D207" s="1">
        <v>256.685</v>
      </c>
      <c r="E207" s="1">
        <v>254.69800000000001</v>
      </c>
      <c r="F207" s="1">
        <v>271.238</v>
      </c>
      <c r="G207" s="1">
        <v>241.38399999999999</v>
      </c>
      <c r="H207" s="1">
        <v>166.36</v>
      </c>
      <c r="I207" s="1">
        <v>275.26799999999997</v>
      </c>
      <c r="J207" s="1">
        <v>461.91800000000001</v>
      </c>
      <c r="K207" s="1">
        <v>621.70399999999995</v>
      </c>
      <c r="L207" s="1">
        <v>776.06</v>
      </c>
      <c r="M207" s="1">
        <v>891.93399999999997</v>
      </c>
      <c r="N207" s="1">
        <v>802.12099999999998</v>
      </c>
      <c r="O207" s="1">
        <v>788.21299999999997</v>
      </c>
      <c r="P207" s="1">
        <v>783.57799999999997</v>
      </c>
      <c r="Q207" s="1">
        <v>704.05799999999999</v>
      </c>
      <c r="R207" s="1">
        <v>568.51</v>
      </c>
      <c r="S207" s="1">
        <v>400.76499999999999</v>
      </c>
      <c r="T207" s="1">
        <v>239.55099999999999</v>
      </c>
      <c r="U207" s="1">
        <v>248.46100000000001</v>
      </c>
      <c r="V207" s="1">
        <v>342.536</v>
      </c>
      <c r="W207" s="1">
        <v>308.85500000000002</v>
      </c>
      <c r="X207" s="1">
        <v>288.85399999999998</v>
      </c>
      <c r="Y207" s="1">
        <v>278.72399999999999</v>
      </c>
      <c r="Z207" s="6">
        <v>10491.625999999997</v>
      </c>
    </row>
    <row r="208" spans="1:26" ht="14.4" x14ac:dyDescent="0.3">
      <c r="A208" s="3">
        <v>45497</v>
      </c>
      <c r="B208" s="1">
        <v>262.96800000000002</v>
      </c>
      <c r="C208" s="1">
        <v>260.94499999999999</v>
      </c>
      <c r="D208" s="1">
        <v>248.143</v>
      </c>
      <c r="E208" s="1">
        <v>245.38</v>
      </c>
      <c r="F208" s="1">
        <v>247.04499999999999</v>
      </c>
      <c r="G208" s="1">
        <v>223.727</v>
      </c>
      <c r="H208" s="1">
        <v>131.80799999999999</v>
      </c>
      <c r="I208" s="1">
        <v>272.35000000000002</v>
      </c>
      <c r="J208" s="1">
        <v>487.03</v>
      </c>
      <c r="K208" s="1">
        <v>662.94200000000001</v>
      </c>
      <c r="L208" s="1">
        <v>760.84100000000001</v>
      </c>
      <c r="M208" s="1">
        <v>803.46799999999996</v>
      </c>
      <c r="N208" s="1">
        <v>810.072</v>
      </c>
      <c r="O208" s="1">
        <v>783.23099999999999</v>
      </c>
      <c r="P208" s="1">
        <v>752.46900000000005</v>
      </c>
      <c r="Q208" s="1">
        <v>674.24</v>
      </c>
      <c r="R208" s="1">
        <v>524.29100000000005</v>
      </c>
      <c r="S208" s="1">
        <v>390.82</v>
      </c>
      <c r="T208" s="1">
        <v>329.84</v>
      </c>
      <c r="U208" s="1">
        <v>290.62900000000002</v>
      </c>
      <c r="V208" s="1">
        <v>322.72300000000001</v>
      </c>
      <c r="W208" s="1">
        <v>315.11</v>
      </c>
      <c r="X208" s="1">
        <v>292.66199999999998</v>
      </c>
      <c r="Y208" s="1">
        <v>280.81400000000002</v>
      </c>
      <c r="Z208" s="6">
        <v>10373.548000000003</v>
      </c>
    </row>
    <row r="209" spans="1:26" ht="14.4" x14ac:dyDescent="0.3">
      <c r="A209" s="3">
        <v>45498</v>
      </c>
      <c r="B209" s="1">
        <v>265.26299999999998</v>
      </c>
      <c r="C209" s="1">
        <v>252.745</v>
      </c>
      <c r="D209" s="1">
        <v>253.697</v>
      </c>
      <c r="E209" s="1">
        <v>258.63600000000002</v>
      </c>
      <c r="F209" s="1">
        <v>264.327</v>
      </c>
      <c r="G209" s="1">
        <v>243.048</v>
      </c>
      <c r="H209" s="1">
        <v>150.15100000000001</v>
      </c>
      <c r="I209" s="1">
        <v>272.17500000000001</v>
      </c>
      <c r="J209" s="1">
        <v>468.988</v>
      </c>
      <c r="K209" s="1">
        <v>622.48</v>
      </c>
      <c r="L209" s="1">
        <v>755.81299999999999</v>
      </c>
      <c r="M209" s="1">
        <v>842.44</v>
      </c>
      <c r="N209" s="1">
        <v>805.30600000000004</v>
      </c>
      <c r="O209" s="1">
        <v>792.01400000000001</v>
      </c>
      <c r="P209" s="1">
        <v>748.83</v>
      </c>
      <c r="Q209" s="1">
        <v>657.846</v>
      </c>
      <c r="R209" s="1">
        <v>530.03300000000002</v>
      </c>
      <c r="S209" s="1">
        <v>370.29500000000002</v>
      </c>
      <c r="T209" s="1">
        <v>184.74700000000001</v>
      </c>
      <c r="U209" s="1">
        <v>232.61600000000001</v>
      </c>
      <c r="V209" s="1">
        <v>358.11900000000003</v>
      </c>
      <c r="W209" s="1">
        <v>329.37099999999998</v>
      </c>
      <c r="X209" s="1">
        <v>289.52699999999999</v>
      </c>
      <c r="Y209" s="1">
        <v>264.608</v>
      </c>
      <c r="Z209" s="6">
        <v>10213.075000000001</v>
      </c>
    </row>
    <row r="210" spans="1:26" ht="14.4" x14ac:dyDescent="0.3">
      <c r="A210" s="3">
        <v>45499</v>
      </c>
      <c r="B210" s="1">
        <v>250.00200000000001</v>
      </c>
      <c r="C210" s="1">
        <v>248.666</v>
      </c>
      <c r="D210" s="1">
        <v>251.63200000000001</v>
      </c>
      <c r="E210" s="1">
        <v>260.85599999999999</v>
      </c>
      <c r="F210" s="1">
        <v>258.42399999999998</v>
      </c>
      <c r="G210" s="1">
        <v>230.62899999999999</v>
      </c>
      <c r="H210" s="1">
        <v>120.80800000000001</v>
      </c>
      <c r="I210" s="1">
        <v>215.58500000000001</v>
      </c>
      <c r="J210" s="1">
        <v>400.733</v>
      </c>
      <c r="K210" s="1">
        <v>584.495</v>
      </c>
      <c r="L210" s="1">
        <v>611.83799999999997</v>
      </c>
      <c r="M210" s="1">
        <v>658.53899999999999</v>
      </c>
      <c r="N210" s="1">
        <v>658.18600000000004</v>
      </c>
      <c r="O210" s="1">
        <v>640.56700000000001</v>
      </c>
      <c r="P210" s="1">
        <v>621.44000000000005</v>
      </c>
      <c r="Q210" s="1">
        <v>564.99900000000002</v>
      </c>
      <c r="R210" s="1">
        <v>460.017</v>
      </c>
      <c r="S210" s="1">
        <v>305.99400000000003</v>
      </c>
      <c r="T210" s="1">
        <v>145.59100000000001</v>
      </c>
      <c r="U210" s="1">
        <v>185.67</v>
      </c>
      <c r="V210" s="1">
        <v>288.51799999999997</v>
      </c>
      <c r="W210" s="1">
        <v>283.22899999999998</v>
      </c>
      <c r="X210" s="1">
        <v>280.99900000000002</v>
      </c>
      <c r="Y210" s="1">
        <v>261.61200000000002</v>
      </c>
      <c r="Z210" s="6">
        <v>8789.0289999999986</v>
      </c>
    </row>
    <row r="211" spans="1:26" ht="14.4" x14ac:dyDescent="0.3">
      <c r="A211" s="3">
        <v>45500</v>
      </c>
      <c r="B211" s="1">
        <v>256.14499999999998</v>
      </c>
      <c r="C211" s="1">
        <v>252.572</v>
      </c>
      <c r="D211" s="1">
        <v>252.42500000000001</v>
      </c>
      <c r="E211" s="1">
        <v>256.24799999999999</v>
      </c>
      <c r="F211" s="1">
        <v>257.91199999999998</v>
      </c>
      <c r="G211" s="1">
        <v>226.172</v>
      </c>
      <c r="H211" s="1">
        <v>97.724999999999994</v>
      </c>
      <c r="I211" s="1">
        <v>186.292</v>
      </c>
      <c r="J211" s="1">
        <v>381.92200000000003</v>
      </c>
      <c r="K211" s="1">
        <v>578.13</v>
      </c>
      <c r="L211" s="1">
        <v>582.67700000000002</v>
      </c>
      <c r="M211" s="1">
        <v>607.09100000000001</v>
      </c>
      <c r="N211" s="1">
        <v>588.31799999999998</v>
      </c>
      <c r="O211" s="1">
        <v>610.73800000000006</v>
      </c>
      <c r="P211" s="1">
        <v>597.05799999999999</v>
      </c>
      <c r="Q211" s="1">
        <v>548.67999999999995</v>
      </c>
      <c r="R211" s="1">
        <v>432.26799999999997</v>
      </c>
      <c r="S211" s="1">
        <v>303.58</v>
      </c>
      <c r="T211" s="1">
        <v>218.72</v>
      </c>
      <c r="U211" s="1">
        <v>203.46</v>
      </c>
      <c r="V211" s="1">
        <v>328.072</v>
      </c>
      <c r="W211" s="1">
        <v>311.25299999999999</v>
      </c>
      <c r="X211" s="1">
        <v>284.06799999999998</v>
      </c>
      <c r="Y211" s="1">
        <v>260.50799999999998</v>
      </c>
      <c r="Z211" s="6">
        <v>8622.0339999999997</v>
      </c>
    </row>
    <row r="212" spans="1:26" ht="14.4" x14ac:dyDescent="0.3">
      <c r="A212" s="3">
        <v>45501</v>
      </c>
      <c r="B212" s="1">
        <v>247.36099999999999</v>
      </c>
      <c r="C212" s="1">
        <v>247.179</v>
      </c>
      <c r="D212" s="1">
        <v>245.92099999999999</v>
      </c>
      <c r="E212" s="1">
        <v>248.59700000000001</v>
      </c>
      <c r="F212" s="1">
        <v>260.53199999999998</v>
      </c>
      <c r="G212" s="1">
        <v>238.023</v>
      </c>
      <c r="H212" s="1">
        <v>145.28</v>
      </c>
      <c r="I212" s="1">
        <v>308.63400000000001</v>
      </c>
      <c r="J212" s="1">
        <v>620.66700000000003</v>
      </c>
      <c r="K212" s="1">
        <v>769.96100000000001</v>
      </c>
      <c r="L212" s="1">
        <v>875.19799999999998</v>
      </c>
      <c r="M212" s="1">
        <v>918.37900000000002</v>
      </c>
      <c r="N212" s="1">
        <v>954.71699999999998</v>
      </c>
      <c r="O212" s="1">
        <v>936.15599999999995</v>
      </c>
      <c r="P212" s="1">
        <v>916.50400000000002</v>
      </c>
      <c r="Q212" s="1">
        <v>828.77800000000002</v>
      </c>
      <c r="R212" s="1">
        <v>719.33100000000002</v>
      </c>
      <c r="S212" s="1">
        <v>575.88400000000001</v>
      </c>
      <c r="T212" s="1">
        <v>415.89100000000002</v>
      </c>
      <c r="U212" s="1">
        <v>349.654</v>
      </c>
      <c r="V212" s="1">
        <v>449.89600000000002</v>
      </c>
      <c r="W212" s="1">
        <v>418.63499999999999</v>
      </c>
      <c r="X212" s="1">
        <v>399.173</v>
      </c>
      <c r="Y212" s="1">
        <v>386.50099999999998</v>
      </c>
      <c r="Z212" s="6">
        <v>12476.852000000001</v>
      </c>
    </row>
    <row r="213" spans="1:26" ht="14.4" x14ac:dyDescent="0.3">
      <c r="A213" s="3">
        <v>45502</v>
      </c>
      <c r="B213" s="1">
        <v>362.19299999999998</v>
      </c>
      <c r="C213" s="1">
        <v>344.142</v>
      </c>
      <c r="D213" s="1">
        <v>338.88299999999998</v>
      </c>
      <c r="E213" s="1">
        <v>334.95</v>
      </c>
      <c r="F213" s="1">
        <v>342.762</v>
      </c>
      <c r="G213" s="1">
        <v>320.83</v>
      </c>
      <c r="H213" s="1">
        <v>227.70400000000001</v>
      </c>
      <c r="I213" s="1">
        <v>397.68200000000002</v>
      </c>
      <c r="J213" s="1">
        <v>609.34400000000005</v>
      </c>
      <c r="K213" s="1">
        <v>755.44200000000001</v>
      </c>
      <c r="L213" s="1">
        <v>847.2</v>
      </c>
      <c r="M213" s="1">
        <v>911.02700000000004</v>
      </c>
      <c r="N213" s="1">
        <v>929.17399999999998</v>
      </c>
      <c r="O213" s="1">
        <v>918.16200000000003</v>
      </c>
      <c r="P213" s="1">
        <v>860.56600000000003</v>
      </c>
      <c r="Q213" s="1">
        <v>765.78899999999999</v>
      </c>
      <c r="R213" s="1">
        <v>496.56299999999999</v>
      </c>
      <c r="S213" s="1">
        <v>336.64</v>
      </c>
      <c r="T213" s="1">
        <v>246.28700000000001</v>
      </c>
      <c r="U213" s="1">
        <v>319.49700000000001</v>
      </c>
      <c r="V213" s="1">
        <v>445.84100000000001</v>
      </c>
      <c r="W213" s="1">
        <v>414.92599999999999</v>
      </c>
      <c r="X213" s="1">
        <v>324.589</v>
      </c>
      <c r="Y213" s="1">
        <v>285.84699999999998</v>
      </c>
      <c r="Z213" s="6">
        <v>12136.039999999999</v>
      </c>
    </row>
    <row r="214" spans="1:26" ht="14.4" x14ac:dyDescent="0.3">
      <c r="A214" s="3">
        <v>45503</v>
      </c>
      <c r="B214" s="1">
        <v>269.33699999999999</v>
      </c>
      <c r="C214" s="1">
        <v>259.45100000000002</v>
      </c>
      <c r="D214" s="1">
        <v>258.16800000000001</v>
      </c>
      <c r="E214" s="1">
        <v>258.89499999999998</v>
      </c>
      <c r="F214" s="1">
        <v>268.24400000000003</v>
      </c>
      <c r="G214" s="1">
        <v>244.19399999999999</v>
      </c>
      <c r="H214" s="1">
        <v>143.07</v>
      </c>
      <c r="I214" s="1">
        <v>340.42500000000001</v>
      </c>
      <c r="J214" s="1">
        <v>594.33900000000006</v>
      </c>
      <c r="K214" s="1">
        <v>756.19600000000003</v>
      </c>
      <c r="L214" s="1">
        <v>854.82500000000005</v>
      </c>
      <c r="M214" s="1">
        <v>857.995</v>
      </c>
      <c r="N214" s="1">
        <v>875.61500000000001</v>
      </c>
      <c r="O214" s="1">
        <v>924.07799999999997</v>
      </c>
      <c r="P214" s="1">
        <v>909.16600000000005</v>
      </c>
      <c r="Q214" s="1">
        <v>834.13499999999999</v>
      </c>
      <c r="R214" s="1">
        <v>582.16700000000003</v>
      </c>
      <c r="S214" s="1">
        <v>388.47800000000001</v>
      </c>
      <c r="T214" s="1">
        <v>212.381</v>
      </c>
      <c r="U214" s="1">
        <v>252.369</v>
      </c>
      <c r="V214" s="1">
        <v>349.18599999999998</v>
      </c>
      <c r="W214" s="1">
        <v>322.22300000000001</v>
      </c>
      <c r="X214" s="1">
        <v>296.7</v>
      </c>
      <c r="Y214" s="1">
        <v>278.43299999999999</v>
      </c>
      <c r="Z214" s="6">
        <v>11330.07</v>
      </c>
    </row>
    <row r="215" spans="1:26" ht="14.4" x14ac:dyDescent="0.3">
      <c r="A215" s="3">
        <v>45504</v>
      </c>
      <c r="B215" s="1">
        <v>261.81599999999997</v>
      </c>
      <c r="C215" s="1">
        <v>259.27</v>
      </c>
      <c r="D215" s="1">
        <v>258.25099999999998</v>
      </c>
      <c r="E215" s="1">
        <v>257.12</v>
      </c>
      <c r="F215" s="1">
        <v>257.65199999999999</v>
      </c>
      <c r="G215" s="1">
        <v>239.696</v>
      </c>
      <c r="H215" s="1">
        <v>126.176</v>
      </c>
      <c r="I215" s="1">
        <v>337.38</v>
      </c>
      <c r="J215" s="1">
        <v>584.03300000000002</v>
      </c>
      <c r="K215" s="1">
        <v>750.09100000000001</v>
      </c>
      <c r="L215" s="1">
        <v>829.827</v>
      </c>
      <c r="M215" s="1">
        <v>859.12300000000005</v>
      </c>
      <c r="N215" s="1">
        <v>881.63</v>
      </c>
      <c r="O215" s="1">
        <v>897.67700000000002</v>
      </c>
      <c r="P215" s="1">
        <v>811.86</v>
      </c>
      <c r="Q215" s="1">
        <v>678.73599999999999</v>
      </c>
      <c r="R215" s="1">
        <v>520.55999999999995</v>
      </c>
      <c r="S215" s="1">
        <v>363.59199999999998</v>
      </c>
      <c r="T215" s="1">
        <v>347.995</v>
      </c>
      <c r="U215" s="1">
        <v>337.45699999999999</v>
      </c>
      <c r="V215" s="1">
        <v>346.28399999999999</v>
      </c>
      <c r="W215" s="1">
        <v>327.601</v>
      </c>
      <c r="X215" s="1">
        <v>314.39400000000001</v>
      </c>
      <c r="Y215" s="1">
        <v>298.798</v>
      </c>
      <c r="Z215" s="6">
        <v>11147.019000000002</v>
      </c>
    </row>
    <row r="216" spans="1:26" ht="14.4" x14ac:dyDescent="0.3">
      <c r="A216" s="3">
        <v>45505</v>
      </c>
      <c r="B216" s="1">
        <v>277.23099999999999</v>
      </c>
      <c r="C216" s="1">
        <v>265.96899999999999</v>
      </c>
      <c r="D216" s="1">
        <v>264.11</v>
      </c>
      <c r="E216" s="1">
        <v>263.80099999999999</v>
      </c>
      <c r="F216" s="1">
        <v>273.58300000000003</v>
      </c>
      <c r="G216" s="1">
        <v>270.82799999999997</v>
      </c>
      <c r="H216" s="1">
        <v>154.47399999999999</v>
      </c>
      <c r="I216" s="1">
        <v>280.26799999999997</v>
      </c>
      <c r="J216" s="1">
        <v>484.92399999999998</v>
      </c>
      <c r="K216" s="1">
        <v>705.928</v>
      </c>
      <c r="L216" s="1">
        <v>805.10900000000004</v>
      </c>
      <c r="M216" s="1">
        <v>865.74300000000005</v>
      </c>
      <c r="N216" s="1">
        <v>899.899</v>
      </c>
      <c r="O216" s="1">
        <v>901.61099999999999</v>
      </c>
      <c r="P216" s="1">
        <v>867.16200000000003</v>
      </c>
      <c r="Q216" s="1">
        <v>724.49300000000005</v>
      </c>
      <c r="R216" s="1">
        <v>512.82500000000005</v>
      </c>
      <c r="S216" s="1">
        <v>365.41500000000002</v>
      </c>
      <c r="T216" s="1">
        <v>206.08099999999999</v>
      </c>
      <c r="U216" s="1">
        <v>247.31399999999999</v>
      </c>
      <c r="V216" s="1">
        <v>346.71899999999999</v>
      </c>
      <c r="W216" s="1">
        <v>326.38799999999998</v>
      </c>
      <c r="X216" s="1">
        <v>293.10300000000001</v>
      </c>
      <c r="Y216" s="1">
        <v>273.976</v>
      </c>
      <c r="Z216" s="6">
        <v>10876.954000000002</v>
      </c>
    </row>
    <row r="217" spans="1:26" ht="14.4" x14ac:dyDescent="0.3">
      <c r="A217" s="3">
        <v>45506</v>
      </c>
      <c r="B217" s="1">
        <v>257.37700000000001</v>
      </c>
      <c r="C217" s="1">
        <v>260.82600000000002</v>
      </c>
      <c r="D217" s="1">
        <v>259.93799999999999</v>
      </c>
      <c r="E217" s="1">
        <v>269.08199999999999</v>
      </c>
      <c r="F217" s="1">
        <v>266.98099999999999</v>
      </c>
      <c r="G217" s="1">
        <v>248.06100000000001</v>
      </c>
      <c r="H217" s="1">
        <v>130.96299999999999</v>
      </c>
      <c r="I217" s="1">
        <v>212.58500000000001</v>
      </c>
      <c r="J217" s="1">
        <v>384.45800000000003</v>
      </c>
      <c r="K217" s="1">
        <v>516.93600000000004</v>
      </c>
      <c r="L217" s="1">
        <v>597.16800000000001</v>
      </c>
      <c r="M217" s="1">
        <v>717.827</v>
      </c>
      <c r="N217" s="1">
        <v>660.49699999999996</v>
      </c>
      <c r="O217" s="1">
        <v>648.13400000000001</v>
      </c>
      <c r="P217" s="1">
        <v>656.75599999999997</v>
      </c>
      <c r="Q217" s="1">
        <v>553.46500000000003</v>
      </c>
      <c r="R217" s="1">
        <v>415.178</v>
      </c>
      <c r="S217" s="1">
        <v>272.93599999999998</v>
      </c>
      <c r="T217" s="1">
        <v>152.50700000000001</v>
      </c>
      <c r="U217" s="1">
        <v>211.24199999999999</v>
      </c>
      <c r="V217" s="1">
        <v>297.38</v>
      </c>
      <c r="W217" s="1">
        <v>296.03899999999999</v>
      </c>
      <c r="X217" s="1">
        <v>293.06200000000001</v>
      </c>
      <c r="Y217" s="1">
        <v>277.89600000000002</v>
      </c>
      <c r="Z217" s="6">
        <v>8857.2940000000017</v>
      </c>
    </row>
    <row r="218" spans="1:26" ht="14.4" x14ac:dyDescent="0.3">
      <c r="A218" s="3">
        <v>45507</v>
      </c>
      <c r="B218" s="1">
        <v>274.97899999999998</v>
      </c>
      <c r="C218" s="1">
        <v>274.21800000000002</v>
      </c>
      <c r="D218" s="1">
        <v>271.30700000000002</v>
      </c>
      <c r="E218" s="1">
        <v>269.94</v>
      </c>
      <c r="F218" s="1">
        <v>269.20299999999997</v>
      </c>
      <c r="G218" s="1">
        <v>246.90799999999999</v>
      </c>
      <c r="H218" s="1">
        <v>109.652</v>
      </c>
      <c r="I218" s="1">
        <v>200.751</v>
      </c>
      <c r="J218" s="1">
        <v>340.02199999999999</v>
      </c>
      <c r="K218" s="1">
        <v>484.44600000000003</v>
      </c>
      <c r="L218" s="1">
        <v>572.803</v>
      </c>
      <c r="M218" s="1">
        <v>620.93700000000001</v>
      </c>
      <c r="N218" s="1">
        <v>645.96100000000001</v>
      </c>
      <c r="O218" s="1">
        <v>652.62</v>
      </c>
      <c r="P218" s="1">
        <v>613.87400000000002</v>
      </c>
      <c r="Q218" s="1">
        <v>519.67700000000002</v>
      </c>
      <c r="R218" s="1">
        <v>418.35</v>
      </c>
      <c r="S218" s="1">
        <v>268.24099999999999</v>
      </c>
      <c r="T218" s="1">
        <v>145.77000000000001</v>
      </c>
      <c r="U218" s="1">
        <v>215.77799999999999</v>
      </c>
      <c r="V218" s="1">
        <v>316.66199999999998</v>
      </c>
      <c r="W218" s="1">
        <v>308.76299999999998</v>
      </c>
      <c r="X218" s="1">
        <v>288.65800000000002</v>
      </c>
      <c r="Y218" s="1">
        <v>272.971</v>
      </c>
      <c r="Z218" s="6">
        <v>8602.491</v>
      </c>
    </row>
    <row r="219" spans="1:26" ht="14.4" x14ac:dyDescent="0.3">
      <c r="A219" s="3">
        <v>45508</v>
      </c>
      <c r="B219" s="1">
        <v>262.358</v>
      </c>
      <c r="C219" s="1">
        <v>261.88499999999999</v>
      </c>
      <c r="D219" s="1">
        <v>261.11799999999999</v>
      </c>
      <c r="E219" s="1">
        <v>260.642</v>
      </c>
      <c r="F219" s="1">
        <v>272.06400000000002</v>
      </c>
      <c r="G219" s="1">
        <v>261.66699999999997</v>
      </c>
      <c r="H219" s="1">
        <v>135.369</v>
      </c>
      <c r="I219" s="1">
        <v>252.905</v>
      </c>
      <c r="J219" s="1">
        <v>451.09699999999998</v>
      </c>
      <c r="K219" s="1">
        <v>593.42399999999998</v>
      </c>
      <c r="L219" s="1">
        <v>680.11199999999997</v>
      </c>
      <c r="M219" s="1">
        <v>831.49800000000005</v>
      </c>
      <c r="N219" s="1">
        <v>835.34799999999996</v>
      </c>
      <c r="O219" s="1">
        <v>822.09500000000003</v>
      </c>
      <c r="P219" s="1">
        <v>786.60699999999997</v>
      </c>
      <c r="Q219" s="1">
        <v>700.53700000000003</v>
      </c>
      <c r="R219" s="1">
        <v>529.87</v>
      </c>
      <c r="S219" s="1">
        <v>336.45800000000003</v>
      </c>
      <c r="T219" s="1">
        <v>285.738</v>
      </c>
      <c r="U219" s="1">
        <v>307.70600000000002</v>
      </c>
      <c r="V219" s="1">
        <v>352.827</v>
      </c>
      <c r="W219" s="1">
        <v>326.28100000000001</v>
      </c>
      <c r="X219" s="1">
        <v>299.08300000000003</v>
      </c>
      <c r="Y219" s="1">
        <v>273.09800000000001</v>
      </c>
      <c r="Z219" s="6">
        <v>10379.787</v>
      </c>
    </row>
    <row r="220" spans="1:26" ht="14.4" x14ac:dyDescent="0.3">
      <c r="A220" s="3">
        <v>45509</v>
      </c>
      <c r="B220" s="1">
        <v>190.172</v>
      </c>
      <c r="C220" s="1">
        <v>189.22</v>
      </c>
      <c r="D220" s="1">
        <v>188.71199999999999</v>
      </c>
      <c r="E220" s="1">
        <v>188.26300000000001</v>
      </c>
      <c r="F220" s="1">
        <v>187.851</v>
      </c>
      <c r="G220" s="1">
        <v>169.422</v>
      </c>
      <c r="H220" s="1">
        <v>37.43</v>
      </c>
      <c r="I220" s="1">
        <v>105.946</v>
      </c>
      <c r="J220" s="1">
        <v>195.44200000000001</v>
      </c>
      <c r="K220" s="1">
        <v>265.63299999999998</v>
      </c>
      <c r="L220" s="1">
        <v>301.83300000000003</v>
      </c>
      <c r="M220" s="1">
        <v>338.82299999999998</v>
      </c>
      <c r="N220" s="1">
        <v>344.39699999999999</v>
      </c>
      <c r="O220" s="1">
        <v>331.30900000000003</v>
      </c>
      <c r="P220" s="1">
        <v>291.22000000000003</v>
      </c>
      <c r="Q220" s="1">
        <v>254.20599999999999</v>
      </c>
      <c r="R220" s="1">
        <v>194.69200000000001</v>
      </c>
      <c r="S220" s="1">
        <v>124.419</v>
      </c>
      <c r="T220" s="1">
        <v>64.655000000000001</v>
      </c>
      <c r="U220" s="1">
        <v>149.203</v>
      </c>
      <c r="V220" s="1">
        <v>227.036</v>
      </c>
      <c r="W220" s="1">
        <v>219.22200000000001</v>
      </c>
      <c r="X220" s="1">
        <v>201.834</v>
      </c>
      <c r="Y220" s="1">
        <v>188.649</v>
      </c>
      <c r="Z220" s="6">
        <v>4949.5890000000009</v>
      </c>
    </row>
    <row r="221" spans="1:26" ht="14.4" x14ac:dyDescent="0.3">
      <c r="A221" s="3">
        <v>45510</v>
      </c>
      <c r="B221" s="1">
        <v>245.55</v>
      </c>
      <c r="C221" s="1">
        <v>242.904</v>
      </c>
      <c r="D221" s="1">
        <v>240.393</v>
      </c>
      <c r="E221" s="1">
        <v>242.71600000000001</v>
      </c>
      <c r="F221" s="1">
        <v>248.84399999999999</v>
      </c>
      <c r="G221" s="1">
        <v>235.69200000000001</v>
      </c>
      <c r="H221" s="1">
        <v>103.018</v>
      </c>
      <c r="I221" s="1">
        <v>186.72900000000001</v>
      </c>
      <c r="J221" s="1">
        <v>307.51299999999998</v>
      </c>
      <c r="K221" s="1">
        <v>381.00200000000001</v>
      </c>
      <c r="L221" s="1">
        <v>419.23700000000002</v>
      </c>
      <c r="M221" s="1">
        <v>449.58199999999999</v>
      </c>
      <c r="N221" s="1">
        <v>469.346</v>
      </c>
      <c r="O221" s="1">
        <v>462.911</v>
      </c>
      <c r="P221" s="1">
        <v>436.45699999999999</v>
      </c>
      <c r="Q221" s="1">
        <v>408.00400000000002</v>
      </c>
      <c r="R221" s="1">
        <v>313.90199999999999</v>
      </c>
      <c r="S221" s="1">
        <v>216.59100000000001</v>
      </c>
      <c r="T221" s="1">
        <v>212.90600000000001</v>
      </c>
      <c r="U221" s="1">
        <v>243.36199999999999</v>
      </c>
      <c r="V221" s="1">
        <v>311.19799999999998</v>
      </c>
      <c r="W221" s="1">
        <v>297.80399999999997</v>
      </c>
      <c r="X221" s="1">
        <v>289.27</v>
      </c>
      <c r="Y221" s="1">
        <v>251.923</v>
      </c>
      <c r="Z221" s="6">
        <v>7216.8540000000003</v>
      </c>
    </row>
    <row r="222" spans="1:26" ht="14.4" x14ac:dyDescent="0.3">
      <c r="A222" s="3">
        <v>45511</v>
      </c>
      <c r="B222" s="1">
        <v>267.55500000000001</v>
      </c>
      <c r="C222" s="1">
        <v>262.154</v>
      </c>
      <c r="D222" s="1">
        <v>260.93200000000002</v>
      </c>
      <c r="E222" s="1">
        <v>261.85599999999999</v>
      </c>
      <c r="F222" s="1">
        <v>271.846</v>
      </c>
      <c r="G222" s="1">
        <v>271.42200000000003</v>
      </c>
      <c r="H222" s="1">
        <v>131.82</v>
      </c>
      <c r="I222" s="1">
        <v>248.19800000000001</v>
      </c>
      <c r="J222" s="1">
        <v>430.87599999999998</v>
      </c>
      <c r="K222" s="1">
        <v>589.54</v>
      </c>
      <c r="L222" s="1">
        <v>720.42399999999998</v>
      </c>
      <c r="M222" s="1">
        <v>775.053</v>
      </c>
      <c r="N222" s="1">
        <v>787.82399999999996</v>
      </c>
      <c r="O222" s="1">
        <v>833.21400000000006</v>
      </c>
      <c r="P222" s="1">
        <v>800.54200000000003</v>
      </c>
      <c r="Q222" s="1">
        <v>735.31100000000004</v>
      </c>
      <c r="R222" s="1">
        <v>565.23500000000001</v>
      </c>
      <c r="S222" s="1">
        <v>348.423</v>
      </c>
      <c r="T222" s="1">
        <v>212.959</v>
      </c>
      <c r="U222" s="1">
        <v>282.68200000000002</v>
      </c>
      <c r="V222" s="1">
        <v>345.94600000000003</v>
      </c>
      <c r="W222" s="1">
        <v>312.74299999999999</v>
      </c>
      <c r="X222" s="1">
        <v>308.517</v>
      </c>
      <c r="Y222" s="1">
        <v>275.76100000000002</v>
      </c>
      <c r="Z222" s="6">
        <v>10300.833000000002</v>
      </c>
    </row>
    <row r="223" spans="1:26" ht="14.4" x14ac:dyDescent="0.3">
      <c r="A223" s="3">
        <v>45512</v>
      </c>
      <c r="B223" s="1">
        <v>263.02199999999999</v>
      </c>
      <c r="C223" s="1">
        <v>260.36599999999999</v>
      </c>
      <c r="D223" s="1">
        <v>260.03100000000001</v>
      </c>
      <c r="E223" s="1">
        <v>257.94200000000001</v>
      </c>
      <c r="F223" s="1">
        <v>272.839</v>
      </c>
      <c r="G223" s="1">
        <v>268.41000000000003</v>
      </c>
      <c r="H223" s="1">
        <v>140.98400000000001</v>
      </c>
      <c r="I223" s="1">
        <v>254.435</v>
      </c>
      <c r="J223" s="1">
        <v>453.09300000000002</v>
      </c>
      <c r="K223" s="1">
        <v>618.80399999999997</v>
      </c>
      <c r="L223" s="1">
        <v>737.36900000000003</v>
      </c>
      <c r="M223" s="1">
        <v>850.45500000000004</v>
      </c>
      <c r="N223" s="1">
        <v>866.76499999999999</v>
      </c>
      <c r="O223" s="1">
        <v>841.57399999999996</v>
      </c>
      <c r="P223" s="1">
        <v>791.63800000000003</v>
      </c>
      <c r="Q223" s="1">
        <v>689.67</v>
      </c>
      <c r="R223" s="1">
        <v>499.83</v>
      </c>
      <c r="S223" s="1">
        <v>315.709</v>
      </c>
      <c r="T223" s="1">
        <v>203.18199999999999</v>
      </c>
      <c r="U223" s="1">
        <v>289.13900000000001</v>
      </c>
      <c r="V223" s="1">
        <v>366.55799999999999</v>
      </c>
      <c r="W223" s="1">
        <v>337.03100000000001</v>
      </c>
      <c r="X223" s="1">
        <v>318.19799999999998</v>
      </c>
      <c r="Y223" s="1">
        <v>283.65699999999998</v>
      </c>
      <c r="Z223" s="6">
        <v>10440.701000000003</v>
      </c>
    </row>
    <row r="224" spans="1:26" ht="14.4" x14ac:dyDescent="0.3">
      <c r="A224" s="3">
        <v>45513</v>
      </c>
      <c r="B224" s="1">
        <v>268.18900000000002</v>
      </c>
      <c r="C224" s="1">
        <v>259.351</v>
      </c>
      <c r="D224" s="1">
        <v>257.02699999999999</v>
      </c>
      <c r="E224" s="1">
        <v>266.46899999999999</v>
      </c>
      <c r="F224" s="1">
        <v>265.18700000000001</v>
      </c>
      <c r="G224" s="1">
        <v>263.28399999999999</v>
      </c>
      <c r="H224" s="1">
        <v>121.75700000000001</v>
      </c>
      <c r="I224" s="1">
        <v>210.46</v>
      </c>
      <c r="J224" s="1">
        <v>385.81799999999998</v>
      </c>
      <c r="K224" s="1">
        <v>534.03099999999995</v>
      </c>
      <c r="L224" s="1">
        <v>598.70100000000002</v>
      </c>
      <c r="M224" s="1">
        <v>648.92100000000005</v>
      </c>
      <c r="N224" s="1">
        <v>649.09500000000003</v>
      </c>
      <c r="O224" s="1">
        <v>641.31700000000001</v>
      </c>
      <c r="P224" s="1">
        <v>619.85699999999997</v>
      </c>
      <c r="Q224" s="1">
        <v>540.41800000000001</v>
      </c>
      <c r="R224" s="1">
        <v>445.30399999999997</v>
      </c>
      <c r="S224" s="1">
        <v>302.22899999999998</v>
      </c>
      <c r="T224" s="1">
        <v>137.61099999999999</v>
      </c>
      <c r="U224" s="1">
        <v>225.904</v>
      </c>
      <c r="V224" s="1">
        <v>290.39400000000001</v>
      </c>
      <c r="W224" s="1">
        <v>289.34300000000002</v>
      </c>
      <c r="X224" s="1">
        <v>279.56299999999999</v>
      </c>
      <c r="Y224" s="1">
        <v>278.27100000000002</v>
      </c>
      <c r="Z224" s="6">
        <v>8778.501000000002</v>
      </c>
    </row>
    <row r="225" spans="1:26" ht="14.4" x14ac:dyDescent="0.3">
      <c r="A225" s="3">
        <v>45514</v>
      </c>
      <c r="B225" s="1">
        <v>276.084</v>
      </c>
      <c r="C225" s="1">
        <v>270.79000000000002</v>
      </c>
      <c r="D225" s="1">
        <v>268.88400000000001</v>
      </c>
      <c r="E225" s="1">
        <v>264.19799999999998</v>
      </c>
      <c r="F225" s="1">
        <v>256.57299999999998</v>
      </c>
      <c r="G225" s="1">
        <v>246.28399999999999</v>
      </c>
      <c r="H225" s="1">
        <v>98.313000000000002</v>
      </c>
      <c r="I225" s="1">
        <v>187.44900000000001</v>
      </c>
      <c r="J225" s="1">
        <v>405.88299999999998</v>
      </c>
      <c r="K225" s="1">
        <v>544.73299999999995</v>
      </c>
      <c r="L225" s="1">
        <v>588.26</v>
      </c>
      <c r="M225" s="1">
        <v>634.12099999999998</v>
      </c>
      <c r="N225" s="1">
        <v>637.16700000000003</v>
      </c>
      <c r="O225" s="1">
        <v>637.32500000000005</v>
      </c>
      <c r="P225" s="1">
        <v>619.31299999999999</v>
      </c>
      <c r="Q225" s="1">
        <v>582.80999999999995</v>
      </c>
      <c r="R225" s="1">
        <v>421.065</v>
      </c>
      <c r="S225" s="1">
        <v>271.09800000000001</v>
      </c>
      <c r="T225" s="1">
        <v>158.88900000000001</v>
      </c>
      <c r="U225" s="1">
        <v>251.97399999999999</v>
      </c>
      <c r="V225" s="1">
        <v>311.54300000000001</v>
      </c>
      <c r="W225" s="1">
        <v>305.14</v>
      </c>
      <c r="X225" s="1">
        <v>297.06900000000002</v>
      </c>
      <c r="Y225" s="1">
        <v>265.11700000000002</v>
      </c>
      <c r="Z225" s="6">
        <v>8800.0819999999985</v>
      </c>
    </row>
    <row r="226" spans="1:26" ht="14.4" x14ac:dyDescent="0.3">
      <c r="A226" s="3">
        <v>45515</v>
      </c>
      <c r="B226" s="1">
        <v>255.184</v>
      </c>
      <c r="C226" s="1">
        <v>250.99299999999999</v>
      </c>
      <c r="D226" s="1">
        <v>249.49299999999999</v>
      </c>
      <c r="E226" s="1">
        <v>251.245</v>
      </c>
      <c r="F226" s="1">
        <v>261.37900000000002</v>
      </c>
      <c r="G226" s="1">
        <v>275.01100000000002</v>
      </c>
      <c r="H226" s="1">
        <v>146.285</v>
      </c>
      <c r="I226" s="1">
        <v>262.06700000000001</v>
      </c>
      <c r="J226" s="1">
        <v>422.27699999999999</v>
      </c>
      <c r="K226" s="1">
        <v>580.62</v>
      </c>
      <c r="L226" s="1">
        <v>716.37199999999996</v>
      </c>
      <c r="M226" s="1">
        <v>815.63800000000003</v>
      </c>
      <c r="N226" s="1">
        <v>823.87400000000002</v>
      </c>
      <c r="O226" s="1">
        <v>803.72500000000002</v>
      </c>
      <c r="P226" s="1">
        <v>737.21400000000006</v>
      </c>
      <c r="Q226" s="1">
        <v>642.54499999999996</v>
      </c>
      <c r="R226" s="1">
        <v>525.82799999999997</v>
      </c>
      <c r="S226" s="1">
        <v>391.83199999999999</v>
      </c>
      <c r="T226" s="1">
        <v>229.321</v>
      </c>
      <c r="U226" s="1">
        <v>283.363</v>
      </c>
      <c r="V226" s="1">
        <v>339.58800000000002</v>
      </c>
      <c r="W226" s="1">
        <v>316.827</v>
      </c>
      <c r="X226" s="1">
        <v>310.43700000000001</v>
      </c>
      <c r="Y226" s="1">
        <v>279.43299999999999</v>
      </c>
      <c r="Z226" s="6">
        <v>10170.550999999999</v>
      </c>
    </row>
    <row r="227" spans="1:26" ht="14.4" x14ac:dyDescent="0.3">
      <c r="A227" s="3">
        <v>45516</v>
      </c>
      <c r="B227" s="1">
        <v>249.70599999999999</v>
      </c>
      <c r="C227" s="1">
        <v>241.21299999999999</v>
      </c>
      <c r="D227" s="1">
        <v>240.58799999999999</v>
      </c>
      <c r="E227" s="1">
        <v>241.09899999999999</v>
      </c>
      <c r="F227" s="1">
        <v>250.65600000000001</v>
      </c>
      <c r="G227" s="1">
        <v>260.65600000000001</v>
      </c>
      <c r="H227" s="1">
        <v>138.86099999999999</v>
      </c>
      <c r="I227" s="1">
        <v>256.89100000000002</v>
      </c>
      <c r="J227" s="1">
        <v>456.33300000000003</v>
      </c>
      <c r="K227" s="1">
        <v>618.36</v>
      </c>
      <c r="L227" s="1">
        <v>728.39200000000005</v>
      </c>
      <c r="M227" s="1">
        <v>779.99400000000003</v>
      </c>
      <c r="N227" s="1">
        <v>794.21799999999996</v>
      </c>
      <c r="O227" s="1">
        <v>785.774</v>
      </c>
      <c r="P227" s="1">
        <v>757.86199999999997</v>
      </c>
      <c r="Q227" s="1">
        <v>650.66499999999996</v>
      </c>
      <c r="R227" s="1">
        <v>510.423</v>
      </c>
      <c r="S227" s="1">
        <v>344.86599999999999</v>
      </c>
      <c r="T227" s="1">
        <v>266.65899999999999</v>
      </c>
      <c r="U227" s="1">
        <v>326.02699999999999</v>
      </c>
      <c r="V227" s="1">
        <v>300.262</v>
      </c>
      <c r="W227" s="1">
        <v>302.25900000000001</v>
      </c>
      <c r="X227" s="1">
        <v>302.15100000000001</v>
      </c>
      <c r="Y227" s="1">
        <v>264.86099999999999</v>
      </c>
      <c r="Z227" s="6">
        <v>10068.776000000002</v>
      </c>
    </row>
    <row r="228" spans="1:26" ht="14.4" x14ac:dyDescent="0.3">
      <c r="A228" s="3">
        <v>45517</v>
      </c>
      <c r="B228" s="1">
        <v>260.19600000000003</v>
      </c>
      <c r="C228" s="1">
        <v>255.822</v>
      </c>
      <c r="D228" s="1">
        <v>253.857</v>
      </c>
      <c r="E228" s="1">
        <v>254.88399999999999</v>
      </c>
      <c r="F228" s="1">
        <v>264.86399999999998</v>
      </c>
      <c r="G228" s="1">
        <v>273.06900000000002</v>
      </c>
      <c r="H228" s="1">
        <v>143.75800000000001</v>
      </c>
      <c r="I228" s="1">
        <v>261.83699999999999</v>
      </c>
      <c r="J228" s="1">
        <v>463.51600000000002</v>
      </c>
      <c r="K228" s="1">
        <v>631.298</v>
      </c>
      <c r="L228" s="1">
        <v>730.55899999999997</v>
      </c>
      <c r="M228" s="1">
        <v>780.64099999999996</v>
      </c>
      <c r="N228" s="1">
        <v>872.25300000000004</v>
      </c>
      <c r="O228" s="1">
        <v>838.851</v>
      </c>
      <c r="P228" s="1">
        <v>763.8</v>
      </c>
      <c r="Q228" s="1">
        <v>656.73099999999999</v>
      </c>
      <c r="R228" s="1">
        <v>515.12599999999998</v>
      </c>
      <c r="S228" s="1">
        <v>337.983</v>
      </c>
      <c r="T228" s="1">
        <v>190.78399999999999</v>
      </c>
      <c r="U228" s="1">
        <v>268.37099999999998</v>
      </c>
      <c r="V228" s="1">
        <v>331.33300000000003</v>
      </c>
      <c r="W228" s="1">
        <v>326.50099999999998</v>
      </c>
      <c r="X228" s="1">
        <v>307.73399999999998</v>
      </c>
      <c r="Y228" s="1">
        <v>278.27199999999999</v>
      </c>
      <c r="Z228" s="6">
        <v>10262.039999999999</v>
      </c>
    </row>
    <row r="229" spans="1:26" ht="14.4" x14ac:dyDescent="0.3">
      <c r="A229" s="3">
        <v>45518</v>
      </c>
      <c r="B229" s="1">
        <v>268.37799999999999</v>
      </c>
      <c r="C229" s="1">
        <v>266.755</v>
      </c>
      <c r="D229" s="1">
        <v>259.89499999999998</v>
      </c>
      <c r="E229" s="1">
        <v>253.33799999999999</v>
      </c>
      <c r="F229" s="1">
        <v>253.53299999999999</v>
      </c>
      <c r="G229" s="1">
        <v>260.57</v>
      </c>
      <c r="H229" s="1">
        <v>144.52000000000001</v>
      </c>
      <c r="I229" s="1">
        <v>275.75700000000001</v>
      </c>
      <c r="J229" s="1">
        <v>485.98099999999999</v>
      </c>
      <c r="K229" s="1">
        <v>706.45</v>
      </c>
      <c r="L229" s="1">
        <v>797.97400000000005</v>
      </c>
      <c r="M229" s="1">
        <v>798.97799999999995</v>
      </c>
      <c r="N229" s="1">
        <v>780.38699999999994</v>
      </c>
      <c r="O229" s="1">
        <v>754.57</v>
      </c>
      <c r="P229" s="1">
        <v>752.06200000000001</v>
      </c>
      <c r="Q229" s="1">
        <v>659.75</v>
      </c>
      <c r="R229" s="1">
        <v>497.25900000000001</v>
      </c>
      <c r="S229" s="1">
        <v>339.01799999999997</v>
      </c>
      <c r="T229" s="1">
        <v>266.65300000000002</v>
      </c>
      <c r="U229" s="1">
        <v>364.59899999999999</v>
      </c>
      <c r="V229" s="1">
        <v>419.505</v>
      </c>
      <c r="W229" s="1">
        <v>392.37799999999999</v>
      </c>
      <c r="X229" s="1">
        <v>325.03100000000001</v>
      </c>
      <c r="Y229" s="1">
        <v>302.38099999999997</v>
      </c>
      <c r="Z229" s="6">
        <v>10625.722</v>
      </c>
    </row>
    <row r="230" spans="1:26" ht="14.4" x14ac:dyDescent="0.3">
      <c r="A230" s="3">
        <v>45519</v>
      </c>
      <c r="B230" s="1">
        <v>279.55</v>
      </c>
      <c r="C230" s="1">
        <v>266.30099999999999</v>
      </c>
      <c r="D230" s="1">
        <v>262.13600000000002</v>
      </c>
      <c r="E230" s="1">
        <v>260.51299999999998</v>
      </c>
      <c r="F230" s="1">
        <v>277.39800000000002</v>
      </c>
      <c r="G230" s="1">
        <v>276.87799999999999</v>
      </c>
      <c r="H230" s="1">
        <v>142.89500000000001</v>
      </c>
      <c r="I230" s="1">
        <v>256.642</v>
      </c>
      <c r="J230" s="1">
        <v>467.48599999999999</v>
      </c>
      <c r="K230" s="1">
        <v>686.28599999999994</v>
      </c>
      <c r="L230" s="1">
        <v>722.35599999999999</v>
      </c>
      <c r="M230" s="1">
        <v>757.79200000000003</v>
      </c>
      <c r="N230" s="1">
        <v>765.71600000000001</v>
      </c>
      <c r="O230" s="1">
        <v>776.755</v>
      </c>
      <c r="P230" s="1">
        <v>736.69600000000003</v>
      </c>
      <c r="Q230" s="1">
        <v>665.12599999999998</v>
      </c>
      <c r="R230" s="1">
        <v>570.20100000000002</v>
      </c>
      <c r="S230" s="1">
        <v>412.49799999999999</v>
      </c>
      <c r="T230" s="1">
        <v>264.09199999999998</v>
      </c>
      <c r="U230" s="1">
        <v>337.54500000000002</v>
      </c>
      <c r="V230" s="1">
        <v>376.12799999999999</v>
      </c>
      <c r="W230" s="1">
        <v>338.91300000000001</v>
      </c>
      <c r="X230" s="1">
        <v>313.75099999999998</v>
      </c>
      <c r="Y230" s="1">
        <v>269.27100000000002</v>
      </c>
      <c r="Z230" s="6">
        <v>10482.925000000003</v>
      </c>
    </row>
    <row r="231" spans="1:26" ht="14.4" x14ac:dyDescent="0.3">
      <c r="A231" s="3">
        <v>45520</v>
      </c>
      <c r="B231" s="1">
        <v>261.77800000000002</v>
      </c>
      <c r="C231" s="1">
        <v>268.82600000000002</v>
      </c>
      <c r="D231" s="1">
        <v>261.286</v>
      </c>
      <c r="E231" s="1">
        <v>264.64100000000002</v>
      </c>
      <c r="F231" s="1">
        <v>262.83199999999999</v>
      </c>
      <c r="G231" s="1">
        <v>273.93900000000002</v>
      </c>
      <c r="H231" s="1">
        <v>130.292</v>
      </c>
      <c r="I231" s="1">
        <v>230.36</v>
      </c>
      <c r="J231" s="1">
        <v>423.56299999999999</v>
      </c>
      <c r="K231" s="1">
        <v>584.23099999999999</v>
      </c>
      <c r="L231" s="1">
        <v>624.697</v>
      </c>
      <c r="M231" s="1">
        <v>651.78</v>
      </c>
      <c r="N231" s="1">
        <v>648.47299999999996</v>
      </c>
      <c r="O231" s="1">
        <v>662.30200000000002</v>
      </c>
      <c r="P231" s="1">
        <v>695.76099999999997</v>
      </c>
      <c r="Q231" s="1">
        <v>626.49699999999996</v>
      </c>
      <c r="R231" s="1">
        <v>413.78300000000002</v>
      </c>
      <c r="S231" s="1">
        <v>260.45299999999997</v>
      </c>
      <c r="T231" s="1">
        <v>128.96600000000001</v>
      </c>
      <c r="U231" s="1">
        <v>239.45099999999999</v>
      </c>
      <c r="V231" s="1">
        <v>300.32499999999999</v>
      </c>
      <c r="W231" s="1">
        <v>281.72800000000001</v>
      </c>
      <c r="X231" s="1">
        <v>276.661</v>
      </c>
      <c r="Y231" s="1">
        <v>265.15899999999999</v>
      </c>
      <c r="Z231" s="6">
        <v>9037.7839999999997</v>
      </c>
    </row>
    <row r="232" spans="1:26" ht="14.4" x14ac:dyDescent="0.3">
      <c r="A232" s="3">
        <v>45521</v>
      </c>
      <c r="B232" s="1">
        <v>261.7</v>
      </c>
      <c r="C232" s="1">
        <v>258.16300000000001</v>
      </c>
      <c r="D232" s="1">
        <v>260.64100000000002</v>
      </c>
      <c r="E232" s="1">
        <v>264.30599999999998</v>
      </c>
      <c r="F232" s="1">
        <v>253.38200000000001</v>
      </c>
      <c r="G232" s="1">
        <v>256.20100000000002</v>
      </c>
      <c r="H232" s="1">
        <v>107.313</v>
      </c>
      <c r="I232" s="1">
        <v>195.786</v>
      </c>
      <c r="J232" s="1">
        <v>420.03800000000001</v>
      </c>
      <c r="K232" s="1">
        <v>581.19799999999998</v>
      </c>
      <c r="L232" s="1">
        <v>585.89</v>
      </c>
      <c r="M232" s="1">
        <v>623.39099999999996</v>
      </c>
      <c r="N232" s="1">
        <v>625.99800000000005</v>
      </c>
      <c r="O232" s="1">
        <v>623.33799999999997</v>
      </c>
      <c r="P232" s="1">
        <v>608.44200000000001</v>
      </c>
      <c r="Q232" s="1">
        <v>519.27200000000005</v>
      </c>
      <c r="R232" s="1">
        <v>440.99599999999998</v>
      </c>
      <c r="S232" s="1">
        <v>273.327</v>
      </c>
      <c r="T232" s="1">
        <v>137.63900000000001</v>
      </c>
      <c r="U232" s="1">
        <v>271.88099999999997</v>
      </c>
      <c r="V232" s="1">
        <v>312.86</v>
      </c>
      <c r="W232" s="1">
        <v>307.762</v>
      </c>
      <c r="X232" s="1">
        <v>299.125</v>
      </c>
      <c r="Y232" s="1">
        <v>266.08999999999997</v>
      </c>
      <c r="Z232" s="6">
        <v>8754.7390000000014</v>
      </c>
    </row>
    <row r="233" spans="1:26" ht="14.4" x14ac:dyDescent="0.3">
      <c r="A233" s="3">
        <v>45522</v>
      </c>
      <c r="B233" s="1">
        <v>254.71700000000001</v>
      </c>
      <c r="C233" s="1">
        <v>254.50800000000001</v>
      </c>
      <c r="D233" s="1">
        <v>264.10599999999999</v>
      </c>
      <c r="E233" s="1">
        <v>263.596</v>
      </c>
      <c r="F233" s="1">
        <v>269.48700000000002</v>
      </c>
      <c r="G233" s="1">
        <v>267.197</v>
      </c>
      <c r="H233" s="1">
        <v>133.33199999999999</v>
      </c>
      <c r="I233" s="1">
        <v>248.03399999999999</v>
      </c>
      <c r="J233" s="1">
        <v>500.37700000000001</v>
      </c>
      <c r="K233" s="1">
        <v>675.58600000000001</v>
      </c>
      <c r="L233" s="1">
        <v>782.21799999999996</v>
      </c>
      <c r="M233" s="1">
        <v>815.31</v>
      </c>
      <c r="N233" s="1">
        <v>818.57299999999998</v>
      </c>
      <c r="O233" s="1">
        <v>788.601</v>
      </c>
      <c r="P233" s="1">
        <v>738.38099999999997</v>
      </c>
      <c r="Q233" s="1">
        <v>646.875</v>
      </c>
      <c r="R233" s="1">
        <v>519.93799999999999</v>
      </c>
      <c r="S233" s="1">
        <v>403.44600000000003</v>
      </c>
      <c r="T233" s="1">
        <v>321.173</v>
      </c>
      <c r="U233" s="1">
        <v>426.952</v>
      </c>
      <c r="V233" s="1">
        <v>431.64299999999997</v>
      </c>
      <c r="W233" s="1">
        <v>399.87</v>
      </c>
      <c r="X233" s="1">
        <v>403.19799999999998</v>
      </c>
      <c r="Y233" s="1">
        <v>306.63499999999999</v>
      </c>
      <c r="Z233" s="6">
        <v>10933.753000000002</v>
      </c>
    </row>
    <row r="234" spans="1:26" ht="14.4" x14ac:dyDescent="0.3">
      <c r="A234" s="3">
        <v>45523</v>
      </c>
      <c r="B234" s="1">
        <v>273.53699999999998</v>
      </c>
      <c r="C234" s="1">
        <v>266.084</v>
      </c>
      <c r="D234" s="1">
        <v>259.66899999999998</v>
      </c>
      <c r="E234" s="1">
        <v>257.69600000000003</v>
      </c>
      <c r="F234" s="1">
        <v>270.30099999999999</v>
      </c>
      <c r="G234" s="1">
        <v>285.39600000000002</v>
      </c>
      <c r="H234" s="1">
        <v>138.5</v>
      </c>
      <c r="I234" s="1">
        <v>251.55199999999999</v>
      </c>
      <c r="J234" s="1">
        <v>540.58299999999997</v>
      </c>
      <c r="K234" s="1">
        <v>706.32899999999995</v>
      </c>
      <c r="L234" s="1">
        <v>786.67</v>
      </c>
      <c r="M234" s="1">
        <v>815.45100000000002</v>
      </c>
      <c r="N234" s="1">
        <v>752.49800000000005</v>
      </c>
      <c r="O234" s="1">
        <v>802.81600000000003</v>
      </c>
      <c r="P234" s="1">
        <v>742.61800000000005</v>
      </c>
      <c r="Q234" s="1">
        <v>649.01300000000003</v>
      </c>
      <c r="R234" s="1">
        <v>499.947</v>
      </c>
      <c r="S234" s="1">
        <v>360.08</v>
      </c>
      <c r="T234" s="1">
        <v>295.49200000000002</v>
      </c>
      <c r="U234" s="1">
        <v>449.988</v>
      </c>
      <c r="V234" s="1">
        <v>417.01</v>
      </c>
      <c r="W234" s="1">
        <v>431.62700000000001</v>
      </c>
      <c r="X234" s="1">
        <v>344.62599999999998</v>
      </c>
      <c r="Y234" s="1">
        <v>290.28899999999999</v>
      </c>
      <c r="Z234" s="6">
        <v>10887.772000000001</v>
      </c>
    </row>
    <row r="235" spans="1:26" ht="14.4" x14ac:dyDescent="0.3">
      <c r="A235" s="3">
        <v>45524</v>
      </c>
      <c r="B235" s="1">
        <v>278.577</v>
      </c>
      <c r="C235" s="1">
        <v>275.50599999999997</v>
      </c>
      <c r="D235" s="1">
        <v>263.20100000000002</v>
      </c>
      <c r="E235" s="1">
        <v>256.95600000000002</v>
      </c>
      <c r="F235" s="1">
        <v>267.13499999999999</v>
      </c>
      <c r="G235" s="1">
        <v>274.52999999999997</v>
      </c>
      <c r="H235" s="1">
        <v>141.58500000000001</v>
      </c>
      <c r="I235" s="1">
        <v>260.78500000000003</v>
      </c>
      <c r="J235" s="1">
        <v>495.483</v>
      </c>
      <c r="K235" s="1">
        <v>659.16099999999994</v>
      </c>
      <c r="L235" s="1">
        <v>751.26300000000003</v>
      </c>
      <c r="M235" s="1">
        <v>786.57</v>
      </c>
      <c r="N235" s="1">
        <v>788.98299999999995</v>
      </c>
      <c r="O235" s="1">
        <v>777.69799999999998</v>
      </c>
      <c r="P235" s="1">
        <v>743.322</v>
      </c>
      <c r="Q235" s="1">
        <v>659.40099999999995</v>
      </c>
      <c r="R235" s="1">
        <v>510.471</v>
      </c>
      <c r="S235" s="1">
        <v>451.23500000000001</v>
      </c>
      <c r="T235" s="1">
        <v>365.16800000000001</v>
      </c>
      <c r="U235" s="1">
        <v>469.339</v>
      </c>
      <c r="V235" s="1">
        <v>487.90100000000001</v>
      </c>
      <c r="W235" s="1">
        <v>380.81099999999998</v>
      </c>
      <c r="X235" s="1">
        <v>318.09800000000001</v>
      </c>
      <c r="Y235" s="1">
        <v>277.58499999999998</v>
      </c>
      <c r="Z235" s="6">
        <v>10940.763999999999</v>
      </c>
    </row>
    <row r="236" spans="1:26" ht="14.4" x14ac:dyDescent="0.3">
      <c r="A236" s="3">
        <v>45525</v>
      </c>
      <c r="B236" s="1">
        <v>268.69200000000001</v>
      </c>
      <c r="C236" s="1">
        <v>274.274</v>
      </c>
      <c r="D236" s="1">
        <v>265.375</v>
      </c>
      <c r="E236" s="1">
        <v>256.49200000000002</v>
      </c>
      <c r="F236" s="1">
        <v>259.39499999999998</v>
      </c>
      <c r="G236" s="1">
        <v>270.548</v>
      </c>
      <c r="H236" s="1">
        <v>131.404</v>
      </c>
      <c r="I236" s="1">
        <v>245.03800000000001</v>
      </c>
      <c r="J236" s="1">
        <v>467.53199999999998</v>
      </c>
      <c r="K236" s="1">
        <v>674.31100000000004</v>
      </c>
      <c r="L236" s="1">
        <v>753.202</v>
      </c>
      <c r="M236" s="1">
        <v>820.29100000000005</v>
      </c>
      <c r="N236" s="1">
        <v>780.07100000000003</v>
      </c>
      <c r="O236" s="1">
        <v>758.70500000000004</v>
      </c>
      <c r="P236" s="1">
        <v>735.12099999999998</v>
      </c>
      <c r="Q236" s="1">
        <v>638.62400000000002</v>
      </c>
      <c r="R236" s="1">
        <v>549.79899999999998</v>
      </c>
      <c r="S236" s="1">
        <v>364.70100000000002</v>
      </c>
      <c r="T236" s="1">
        <v>280.10300000000001</v>
      </c>
      <c r="U236" s="1">
        <v>415.25400000000002</v>
      </c>
      <c r="V236" s="1">
        <v>411.803</v>
      </c>
      <c r="W236" s="1">
        <v>323.42500000000001</v>
      </c>
      <c r="X236" s="1">
        <v>317.536</v>
      </c>
      <c r="Y236" s="1">
        <v>287.06700000000001</v>
      </c>
      <c r="Z236" s="6">
        <v>10548.762999999999</v>
      </c>
    </row>
    <row r="237" spans="1:26" ht="14.4" x14ac:dyDescent="0.3">
      <c r="A237" s="3">
        <v>45526</v>
      </c>
      <c r="B237" s="1">
        <v>272.96300000000002</v>
      </c>
      <c r="C237" s="1">
        <v>261.09699999999998</v>
      </c>
      <c r="D237" s="1">
        <v>266.59500000000003</v>
      </c>
      <c r="E237" s="1">
        <v>269.02199999999999</v>
      </c>
      <c r="F237" s="1">
        <v>272.041</v>
      </c>
      <c r="G237" s="1">
        <v>272.661</v>
      </c>
      <c r="H237" s="1">
        <v>142.34200000000001</v>
      </c>
      <c r="I237" s="1">
        <v>251.03800000000001</v>
      </c>
      <c r="J237" s="1">
        <v>497.90300000000002</v>
      </c>
      <c r="K237" s="1">
        <v>659.00300000000004</v>
      </c>
      <c r="L237" s="1">
        <v>730.50900000000001</v>
      </c>
      <c r="M237" s="1">
        <v>763.56200000000001</v>
      </c>
      <c r="N237" s="1">
        <v>778.18299999999999</v>
      </c>
      <c r="O237" s="1">
        <v>753.75300000000004</v>
      </c>
      <c r="P237" s="1">
        <v>704.85799999999995</v>
      </c>
      <c r="Q237" s="1">
        <v>621.23400000000004</v>
      </c>
      <c r="R237" s="1">
        <v>529.76300000000003</v>
      </c>
      <c r="S237" s="1">
        <v>411.28399999999999</v>
      </c>
      <c r="T237" s="1">
        <v>359.93599999999998</v>
      </c>
      <c r="U237" s="1">
        <v>487.63900000000001</v>
      </c>
      <c r="V237" s="1">
        <v>479.04</v>
      </c>
      <c r="W237" s="1">
        <v>340.03500000000003</v>
      </c>
      <c r="X237" s="1">
        <v>327.84</v>
      </c>
      <c r="Y237" s="1">
        <v>303.81900000000002</v>
      </c>
      <c r="Z237" s="6">
        <v>10756.12</v>
      </c>
    </row>
    <row r="238" spans="1:26" ht="14.4" x14ac:dyDescent="0.3">
      <c r="A238" s="3">
        <v>45527</v>
      </c>
      <c r="B238" s="1">
        <v>278.45499999999998</v>
      </c>
      <c r="C238" s="1">
        <v>270.98200000000003</v>
      </c>
      <c r="D238" s="1">
        <v>271.92599999999999</v>
      </c>
      <c r="E238" s="1">
        <v>280.24599999999998</v>
      </c>
      <c r="F238" s="1">
        <v>280.702</v>
      </c>
      <c r="G238" s="1">
        <v>287.69200000000001</v>
      </c>
      <c r="H238" s="1">
        <v>139.505</v>
      </c>
      <c r="I238" s="1">
        <v>218.773</v>
      </c>
      <c r="J238" s="1">
        <v>397.32799999999997</v>
      </c>
      <c r="K238" s="1">
        <v>552.16800000000001</v>
      </c>
      <c r="L238" s="1">
        <v>625.60799999999995</v>
      </c>
      <c r="M238" s="1">
        <v>664.07899999999995</v>
      </c>
      <c r="N238" s="1">
        <v>669.83900000000006</v>
      </c>
      <c r="O238" s="1">
        <v>657.82600000000002</v>
      </c>
      <c r="P238" s="1">
        <v>658.58100000000002</v>
      </c>
      <c r="Q238" s="1">
        <v>586.28099999999995</v>
      </c>
      <c r="R238" s="1">
        <v>424.50799999999998</v>
      </c>
      <c r="S238" s="1">
        <v>241.31100000000001</v>
      </c>
      <c r="T238" s="1">
        <v>149.50800000000001</v>
      </c>
      <c r="U238" s="1">
        <v>281.387</v>
      </c>
      <c r="V238" s="1">
        <v>304.98599999999999</v>
      </c>
      <c r="W238" s="1">
        <v>289.11200000000002</v>
      </c>
      <c r="X238" s="1">
        <v>288.62200000000001</v>
      </c>
      <c r="Y238" s="1">
        <v>278.50599999999997</v>
      </c>
      <c r="Z238" s="6">
        <v>9097.9309999999969</v>
      </c>
    </row>
    <row r="239" spans="1:26" ht="14.4" x14ac:dyDescent="0.3">
      <c r="A239" s="3">
        <v>45528</v>
      </c>
      <c r="B239" s="1">
        <v>260.59500000000003</v>
      </c>
      <c r="C239" s="1">
        <v>253.25700000000001</v>
      </c>
      <c r="D239" s="1">
        <v>253.822</v>
      </c>
      <c r="E239" s="1">
        <v>251.91800000000001</v>
      </c>
      <c r="F239" s="1">
        <v>251.26400000000001</v>
      </c>
      <c r="G239" s="1">
        <v>252.38</v>
      </c>
      <c r="H239" s="1">
        <v>108.846</v>
      </c>
      <c r="I239" s="1">
        <v>183.77600000000001</v>
      </c>
      <c r="J239" s="1">
        <v>309.48200000000003</v>
      </c>
      <c r="K239" s="1">
        <v>478.73</v>
      </c>
      <c r="L239" s="1">
        <v>540.78200000000004</v>
      </c>
      <c r="M239" s="1">
        <v>533.54100000000005</v>
      </c>
      <c r="N239" s="1">
        <v>536.09100000000001</v>
      </c>
      <c r="O239" s="1">
        <v>602.09400000000005</v>
      </c>
      <c r="P239" s="1">
        <v>595.78700000000003</v>
      </c>
      <c r="Q239" s="1">
        <v>513.47500000000002</v>
      </c>
      <c r="R239" s="1">
        <v>407.84199999999998</v>
      </c>
      <c r="S239" s="1">
        <v>235.27199999999999</v>
      </c>
      <c r="T239" s="1">
        <v>148.804</v>
      </c>
      <c r="U239" s="1">
        <v>308.93400000000003</v>
      </c>
      <c r="V239" s="1">
        <v>317.30500000000001</v>
      </c>
      <c r="W239" s="1">
        <v>304.51799999999997</v>
      </c>
      <c r="X239" s="1">
        <v>285.98</v>
      </c>
      <c r="Y239" s="1">
        <v>263.64400000000001</v>
      </c>
      <c r="Z239" s="6">
        <v>8198.1390000000029</v>
      </c>
    </row>
    <row r="240" spans="1:26" ht="14.4" x14ac:dyDescent="0.3">
      <c r="A240" s="3">
        <v>45529</v>
      </c>
      <c r="B240" s="1">
        <v>249.41300000000001</v>
      </c>
      <c r="C240" s="1">
        <v>246.26900000000001</v>
      </c>
      <c r="D240" s="1">
        <v>243.524</v>
      </c>
      <c r="E240" s="1">
        <v>246.422</v>
      </c>
      <c r="F240" s="1">
        <v>257.20400000000001</v>
      </c>
      <c r="G240" s="1">
        <v>270.53899999999999</v>
      </c>
      <c r="H240" s="1">
        <v>165.75800000000001</v>
      </c>
      <c r="I240" s="1">
        <v>246.74100000000001</v>
      </c>
      <c r="J240" s="1">
        <v>433.00900000000001</v>
      </c>
      <c r="K240" s="1">
        <v>647.60400000000004</v>
      </c>
      <c r="L240" s="1">
        <v>717.01199999999994</v>
      </c>
      <c r="M240" s="1">
        <v>770.15099999999995</v>
      </c>
      <c r="N240" s="1">
        <v>769.95699999999999</v>
      </c>
      <c r="O240" s="1">
        <v>757.53099999999995</v>
      </c>
      <c r="P240" s="1">
        <v>717.72299999999996</v>
      </c>
      <c r="Q240" s="1">
        <v>651.05200000000002</v>
      </c>
      <c r="R240" s="1">
        <v>521.17899999999997</v>
      </c>
      <c r="S240" s="1">
        <v>385.02600000000001</v>
      </c>
      <c r="T240" s="1">
        <v>321.86500000000001</v>
      </c>
      <c r="U240" s="1">
        <v>429.48899999999998</v>
      </c>
      <c r="V240" s="1">
        <v>500.39</v>
      </c>
      <c r="W240" s="1">
        <v>417.96199999999999</v>
      </c>
      <c r="X240" s="1">
        <v>311.01</v>
      </c>
      <c r="Y240" s="1">
        <v>283.32400000000001</v>
      </c>
      <c r="Z240" s="6">
        <v>10560.153999999999</v>
      </c>
    </row>
    <row r="241" spans="1:26" ht="14.4" x14ac:dyDescent="0.3">
      <c r="A241" s="3">
        <v>45530</v>
      </c>
      <c r="B241" s="1">
        <v>280.37200000000001</v>
      </c>
      <c r="C241" s="1">
        <v>267.17399999999998</v>
      </c>
      <c r="D241" s="1">
        <v>268.58600000000001</v>
      </c>
      <c r="E241" s="1">
        <v>268.08499999999998</v>
      </c>
      <c r="F241" s="1">
        <v>278.10399999999998</v>
      </c>
      <c r="G241" s="1">
        <v>287.75700000000001</v>
      </c>
      <c r="H241" s="1">
        <v>160.77600000000001</v>
      </c>
      <c r="I241" s="1">
        <v>258.68799999999999</v>
      </c>
      <c r="J241" s="1">
        <v>452.32400000000001</v>
      </c>
      <c r="K241" s="1">
        <v>632.69000000000005</v>
      </c>
      <c r="L241" s="1">
        <v>741.49900000000002</v>
      </c>
      <c r="M241" s="1">
        <v>777.65099999999995</v>
      </c>
      <c r="N241" s="1">
        <v>792.65200000000004</v>
      </c>
      <c r="O241" s="1">
        <v>769.75900000000001</v>
      </c>
      <c r="P241" s="1">
        <v>741.76800000000003</v>
      </c>
      <c r="Q241" s="1">
        <v>642.38199999999995</v>
      </c>
      <c r="R241" s="1">
        <v>501.608</v>
      </c>
      <c r="S241" s="1">
        <v>357.45600000000002</v>
      </c>
      <c r="T241" s="1">
        <v>292.64600000000002</v>
      </c>
      <c r="U241" s="1">
        <v>509.553</v>
      </c>
      <c r="V241" s="1">
        <v>547.34</v>
      </c>
      <c r="W241" s="1">
        <v>453.21199999999999</v>
      </c>
      <c r="X241" s="1">
        <v>351.62</v>
      </c>
      <c r="Y241" s="1">
        <v>293.834</v>
      </c>
      <c r="Z241" s="6">
        <v>10927.536000000002</v>
      </c>
    </row>
    <row r="242" spans="1:26" ht="14.4" x14ac:dyDescent="0.3">
      <c r="A242" s="3">
        <v>45531</v>
      </c>
      <c r="B242" s="1">
        <v>287.03500000000003</v>
      </c>
      <c r="C242" s="1">
        <v>284.62299999999999</v>
      </c>
      <c r="D242" s="1">
        <v>279.66199999999998</v>
      </c>
      <c r="E242" s="1">
        <v>288.85000000000002</v>
      </c>
      <c r="F242" s="1">
        <v>301.83300000000003</v>
      </c>
      <c r="G242" s="1">
        <v>307.358</v>
      </c>
      <c r="H242" s="1">
        <v>189.37899999999999</v>
      </c>
      <c r="I242" s="1">
        <v>263.10000000000002</v>
      </c>
      <c r="J242" s="1">
        <v>454.63299999999998</v>
      </c>
      <c r="K242" s="1">
        <v>640.78700000000003</v>
      </c>
      <c r="L242" s="1">
        <v>744.82500000000005</v>
      </c>
      <c r="M242" s="1">
        <v>785.57899999999995</v>
      </c>
      <c r="N242" s="1">
        <v>791.14300000000003</v>
      </c>
      <c r="O242" s="1">
        <v>790.31100000000004</v>
      </c>
      <c r="P242" s="1">
        <v>888.03800000000001</v>
      </c>
      <c r="Q242" s="1">
        <v>767.71699999999998</v>
      </c>
      <c r="R242" s="1">
        <v>656.149</v>
      </c>
      <c r="S242" s="1">
        <v>484.91</v>
      </c>
      <c r="T242" s="1">
        <v>386.608</v>
      </c>
      <c r="U242" s="1">
        <v>549.04100000000005</v>
      </c>
      <c r="V242" s="1">
        <v>520.62300000000005</v>
      </c>
      <c r="W242" s="1">
        <v>399.39499999999998</v>
      </c>
      <c r="X242" s="1">
        <v>334.90899999999999</v>
      </c>
      <c r="Y242" s="1">
        <v>294.44600000000003</v>
      </c>
      <c r="Z242" s="6">
        <v>11690.953999999998</v>
      </c>
    </row>
    <row r="243" spans="1:26" ht="14.4" x14ac:dyDescent="0.3">
      <c r="A243" s="3">
        <v>45532</v>
      </c>
      <c r="B243" s="1">
        <v>283.89800000000002</v>
      </c>
      <c r="C243" s="1">
        <v>282.709</v>
      </c>
      <c r="D243" s="1">
        <v>274.55</v>
      </c>
      <c r="E243" s="1">
        <v>273.62400000000002</v>
      </c>
      <c r="F243" s="1">
        <v>279.09899999999999</v>
      </c>
      <c r="G243" s="1">
        <v>280.3</v>
      </c>
      <c r="H243" s="1">
        <v>156.74600000000001</v>
      </c>
      <c r="I243" s="1">
        <v>228.61799999999999</v>
      </c>
      <c r="J243" s="1">
        <v>422.49299999999999</v>
      </c>
      <c r="K243" s="1">
        <v>600.61</v>
      </c>
      <c r="L243" s="1">
        <v>730.06299999999999</v>
      </c>
      <c r="M243" s="1">
        <v>783.49800000000005</v>
      </c>
      <c r="N243" s="1">
        <v>705.36900000000003</v>
      </c>
      <c r="O243" s="1">
        <v>751.58799999999997</v>
      </c>
      <c r="P243" s="1">
        <v>707.75099999999998</v>
      </c>
      <c r="Q243" s="1">
        <v>654.76599999999996</v>
      </c>
      <c r="R243" s="1">
        <v>574.12199999999996</v>
      </c>
      <c r="S243" s="1">
        <v>437.512</v>
      </c>
      <c r="T243" s="1">
        <v>348.84800000000001</v>
      </c>
      <c r="U243" s="1">
        <v>419.42099999999999</v>
      </c>
      <c r="V243" s="1">
        <v>403.71499999999997</v>
      </c>
      <c r="W243" s="1">
        <v>390.32</v>
      </c>
      <c r="X243" s="1">
        <v>423.755</v>
      </c>
      <c r="Y243" s="1">
        <v>406.21699999999998</v>
      </c>
      <c r="Z243" s="6">
        <v>10819.592000000001</v>
      </c>
    </row>
    <row r="244" spans="1:26" ht="14.4" x14ac:dyDescent="0.3">
      <c r="A244" s="3">
        <v>45533</v>
      </c>
      <c r="B244" s="1">
        <v>298.34899999999999</v>
      </c>
      <c r="C244" s="1">
        <v>263.73899999999998</v>
      </c>
      <c r="D244" s="1">
        <v>268.00900000000001</v>
      </c>
      <c r="E244" s="1">
        <v>263.19200000000001</v>
      </c>
      <c r="F244" s="1">
        <v>275.23099999999999</v>
      </c>
      <c r="G244" s="1">
        <v>285.24099999999999</v>
      </c>
      <c r="H244" s="1">
        <v>159.71899999999999</v>
      </c>
      <c r="I244" s="1">
        <v>256.80900000000003</v>
      </c>
      <c r="J244" s="1">
        <v>439.67099999999999</v>
      </c>
      <c r="K244" s="1">
        <v>620.48699999999997</v>
      </c>
      <c r="L244" s="1">
        <v>732.26800000000003</v>
      </c>
      <c r="M244" s="1">
        <v>790.35500000000002</v>
      </c>
      <c r="N244" s="1">
        <v>798.11</v>
      </c>
      <c r="O244" s="1">
        <v>785.27800000000002</v>
      </c>
      <c r="P244" s="1">
        <v>736.9</v>
      </c>
      <c r="Q244" s="1">
        <v>714.41099999999994</v>
      </c>
      <c r="R244" s="1">
        <v>646.21</v>
      </c>
      <c r="S244" s="1">
        <v>431.654</v>
      </c>
      <c r="T244" s="1">
        <v>320.8</v>
      </c>
      <c r="U244" s="1">
        <v>503.11200000000002</v>
      </c>
      <c r="V244" s="1">
        <v>437.52199999999999</v>
      </c>
      <c r="W244" s="1">
        <v>354.21499999999997</v>
      </c>
      <c r="X244" s="1">
        <v>343.38799999999998</v>
      </c>
      <c r="Y244" s="1">
        <v>300.27199999999999</v>
      </c>
      <c r="Z244" s="6">
        <v>11024.942000000001</v>
      </c>
    </row>
    <row r="245" spans="1:26" ht="14.4" x14ac:dyDescent="0.3">
      <c r="A245" s="3">
        <v>45534</v>
      </c>
      <c r="B245" s="1">
        <v>279.09800000000001</v>
      </c>
      <c r="C245" s="1">
        <v>272.13900000000001</v>
      </c>
      <c r="D245" s="1">
        <v>268.33699999999999</v>
      </c>
      <c r="E245" s="1">
        <v>276.11799999999999</v>
      </c>
      <c r="F245" s="1">
        <v>273.97800000000001</v>
      </c>
      <c r="G245" s="1">
        <v>281.70600000000002</v>
      </c>
      <c r="H245" s="1">
        <v>153.40100000000001</v>
      </c>
      <c r="I245" s="1">
        <v>208.73500000000001</v>
      </c>
      <c r="J245" s="1">
        <v>379.16199999999998</v>
      </c>
      <c r="K245" s="1">
        <v>548.70500000000004</v>
      </c>
      <c r="L245" s="1">
        <v>622.07899999999995</v>
      </c>
      <c r="M245" s="1">
        <v>667.21900000000005</v>
      </c>
      <c r="N245" s="1">
        <v>652.41600000000005</v>
      </c>
      <c r="O245" s="1">
        <v>646.11599999999999</v>
      </c>
      <c r="P245" s="1">
        <v>601.01400000000001</v>
      </c>
      <c r="Q245" s="1">
        <v>505.71699999999998</v>
      </c>
      <c r="R245" s="1">
        <v>381.92500000000001</v>
      </c>
      <c r="S245" s="1">
        <v>233.37799999999999</v>
      </c>
      <c r="T245" s="1">
        <v>156.96700000000001</v>
      </c>
      <c r="U245" s="1">
        <v>320.91399999999999</v>
      </c>
      <c r="V245" s="1">
        <v>319.56900000000002</v>
      </c>
      <c r="W245" s="1">
        <v>305.45499999999998</v>
      </c>
      <c r="X245" s="1">
        <v>300.65300000000002</v>
      </c>
      <c r="Y245" s="1">
        <v>295.09100000000001</v>
      </c>
      <c r="Z245" s="6">
        <v>8949.8919999999998</v>
      </c>
    </row>
    <row r="246" spans="1:26" ht="14.4" x14ac:dyDescent="0.3">
      <c r="A246" s="3">
        <v>45535</v>
      </c>
      <c r="B246" s="1">
        <v>281.25799999999998</v>
      </c>
      <c r="C246" s="1">
        <v>275.40800000000002</v>
      </c>
      <c r="D246" s="1">
        <v>271.654</v>
      </c>
      <c r="E246" s="1">
        <v>266.40100000000001</v>
      </c>
      <c r="F246" s="1">
        <v>265.60599999999999</v>
      </c>
      <c r="G246" s="1">
        <v>270.065</v>
      </c>
      <c r="H246" s="1">
        <v>126.437</v>
      </c>
      <c r="I246" s="1">
        <v>161.483</v>
      </c>
      <c r="J246" s="1">
        <v>369.44900000000001</v>
      </c>
      <c r="K246" s="1">
        <v>540.34699999999998</v>
      </c>
      <c r="L246" s="1">
        <v>540.18100000000004</v>
      </c>
      <c r="M246" s="1">
        <v>585.54700000000003</v>
      </c>
      <c r="N246" s="1">
        <v>600.07100000000003</v>
      </c>
      <c r="O246" s="1">
        <v>620.91200000000003</v>
      </c>
      <c r="P246" s="1">
        <v>603.80899999999997</v>
      </c>
      <c r="Q246" s="1">
        <v>570.45899999999995</v>
      </c>
      <c r="R246" s="1">
        <v>401.89499999999998</v>
      </c>
      <c r="S246" s="1">
        <v>222.13200000000001</v>
      </c>
      <c r="T246" s="1">
        <v>143.53700000000001</v>
      </c>
      <c r="U246" s="1">
        <v>331.62</v>
      </c>
      <c r="V246" s="1">
        <v>327.44299999999998</v>
      </c>
      <c r="W246" s="1">
        <v>321.65300000000002</v>
      </c>
      <c r="X246" s="1">
        <v>326.33699999999999</v>
      </c>
      <c r="Y246" s="1">
        <v>293.52</v>
      </c>
      <c r="Z246" s="6">
        <v>8717.2240000000002</v>
      </c>
    </row>
    <row r="247" spans="1:26" ht="14.4" x14ac:dyDescent="0.3">
      <c r="A247" s="3">
        <v>45536</v>
      </c>
      <c r="B247" s="1">
        <v>269.66300000000001</v>
      </c>
      <c r="C247" s="1">
        <v>266.25200000000001</v>
      </c>
      <c r="D247" s="1">
        <v>264.09199999999998</v>
      </c>
      <c r="E247" s="1">
        <v>265.18799999999999</v>
      </c>
      <c r="F247" s="1">
        <v>279.202</v>
      </c>
      <c r="G247" s="1">
        <v>294.74700000000001</v>
      </c>
      <c r="H247" s="1">
        <v>163.68100000000001</v>
      </c>
      <c r="I247" s="1">
        <v>238.64</v>
      </c>
      <c r="J247" s="1">
        <v>461.48</v>
      </c>
      <c r="K247" s="1">
        <v>636.96299999999997</v>
      </c>
      <c r="L247" s="1">
        <v>718.21199999999999</v>
      </c>
      <c r="M247" s="1">
        <v>707.36900000000003</v>
      </c>
      <c r="N247" s="1">
        <v>741.38800000000003</v>
      </c>
      <c r="O247" s="1">
        <v>763.40200000000004</v>
      </c>
      <c r="P247" s="1">
        <v>742.90499999999997</v>
      </c>
      <c r="Q247" s="1">
        <v>683.94899999999996</v>
      </c>
      <c r="R247" s="1">
        <v>578.577</v>
      </c>
      <c r="S247" s="1">
        <v>456.93799999999999</v>
      </c>
      <c r="T247" s="1">
        <v>399.755</v>
      </c>
      <c r="U247" s="1">
        <v>531.72400000000005</v>
      </c>
      <c r="V247" s="1">
        <v>462.34</v>
      </c>
      <c r="W247" s="1">
        <v>351.49400000000003</v>
      </c>
      <c r="X247" s="1">
        <v>320.20100000000002</v>
      </c>
      <c r="Y247" s="1">
        <v>291.09500000000003</v>
      </c>
      <c r="Z247" s="6">
        <v>10889.257</v>
      </c>
    </row>
    <row r="248" spans="1:26" ht="14.4" x14ac:dyDescent="0.3">
      <c r="A248" s="3">
        <v>45537</v>
      </c>
      <c r="B248" s="1">
        <v>268.142</v>
      </c>
      <c r="C248" s="1">
        <v>257.95</v>
      </c>
      <c r="D248" s="1">
        <v>259.08600000000001</v>
      </c>
      <c r="E248" s="1">
        <v>258.39800000000002</v>
      </c>
      <c r="F248" s="1">
        <v>267.464</v>
      </c>
      <c r="G248" s="1">
        <v>277.97699999999998</v>
      </c>
      <c r="H248" s="1">
        <v>160.23599999999999</v>
      </c>
      <c r="I248" s="1">
        <v>224.80099999999999</v>
      </c>
      <c r="J248" s="1">
        <v>450.80399999999997</v>
      </c>
      <c r="K248" s="1">
        <v>616.02499999999998</v>
      </c>
      <c r="L248" s="1">
        <v>720.04399999999998</v>
      </c>
      <c r="M248" s="1">
        <v>767.476</v>
      </c>
      <c r="N248" s="1">
        <v>791.42100000000005</v>
      </c>
      <c r="O248" s="1">
        <v>777.11099999999999</v>
      </c>
      <c r="P248" s="1">
        <v>762.17600000000004</v>
      </c>
      <c r="Q248" s="1">
        <v>671.51800000000003</v>
      </c>
      <c r="R248" s="1">
        <v>519.57100000000003</v>
      </c>
      <c r="S248" s="1">
        <v>447.13299999999998</v>
      </c>
      <c r="T248" s="1">
        <v>410.75700000000001</v>
      </c>
      <c r="U248" s="1">
        <v>510.56400000000002</v>
      </c>
      <c r="V248" s="1">
        <v>484.24799999999999</v>
      </c>
      <c r="W248" s="1">
        <v>438.39100000000002</v>
      </c>
      <c r="X248" s="1">
        <v>356.59500000000003</v>
      </c>
      <c r="Y248" s="1">
        <v>292.41800000000001</v>
      </c>
      <c r="Z248" s="6">
        <v>10990.305999999999</v>
      </c>
    </row>
    <row r="249" spans="1:26" ht="14.4" x14ac:dyDescent="0.3">
      <c r="A249" s="3">
        <v>45538</v>
      </c>
      <c r="B249" s="1">
        <v>282.88200000000001</v>
      </c>
      <c r="C249" s="1">
        <v>276.58100000000002</v>
      </c>
      <c r="D249" s="1">
        <v>275.91800000000001</v>
      </c>
      <c r="E249" s="1">
        <v>274.64299999999997</v>
      </c>
      <c r="F249" s="1">
        <v>285.90800000000002</v>
      </c>
      <c r="G249" s="1">
        <v>310.87700000000001</v>
      </c>
      <c r="H249" s="1">
        <v>184.24299999999999</v>
      </c>
      <c r="I249" s="1">
        <v>229.98400000000001</v>
      </c>
      <c r="J249" s="1">
        <v>450.45100000000002</v>
      </c>
      <c r="K249" s="1">
        <v>607.55499999999995</v>
      </c>
      <c r="L249" s="1">
        <v>718.01900000000001</v>
      </c>
      <c r="M249" s="1">
        <v>793.85299999999995</v>
      </c>
      <c r="N249" s="1">
        <v>831.19100000000003</v>
      </c>
      <c r="O249" s="1">
        <v>799.32100000000003</v>
      </c>
      <c r="P249" s="1">
        <v>774.99400000000003</v>
      </c>
      <c r="Q249" s="1">
        <v>701.53399999999999</v>
      </c>
      <c r="R249" s="1">
        <v>554.21799999999996</v>
      </c>
      <c r="S249" s="1">
        <v>452.61700000000002</v>
      </c>
      <c r="T249" s="1">
        <v>384.73200000000003</v>
      </c>
      <c r="U249" s="1">
        <v>540.04</v>
      </c>
      <c r="V249" s="1">
        <v>479.161</v>
      </c>
      <c r="W249" s="1">
        <v>359.90100000000001</v>
      </c>
      <c r="X249" s="1">
        <v>343.90800000000002</v>
      </c>
      <c r="Y249" s="1">
        <v>298.12200000000001</v>
      </c>
      <c r="Z249" s="6">
        <v>11210.652999999997</v>
      </c>
    </row>
    <row r="250" spans="1:26" ht="14.4" x14ac:dyDescent="0.3">
      <c r="A250" s="3">
        <v>45539</v>
      </c>
      <c r="B250" s="1">
        <v>276.80599999999998</v>
      </c>
      <c r="C250" s="1">
        <v>271.036</v>
      </c>
      <c r="D250" s="1">
        <v>270.63499999999999</v>
      </c>
      <c r="E250" s="1">
        <v>268.71100000000001</v>
      </c>
      <c r="F250" s="1">
        <v>272.73200000000003</v>
      </c>
      <c r="G250" s="1">
        <v>287.87200000000001</v>
      </c>
      <c r="H250" s="1">
        <v>170.821</v>
      </c>
      <c r="I250" s="1">
        <v>243.33</v>
      </c>
      <c r="J250" s="1">
        <v>464.21</v>
      </c>
      <c r="K250" s="1">
        <v>594.91300000000001</v>
      </c>
      <c r="L250" s="1">
        <v>685.88</v>
      </c>
      <c r="M250" s="1">
        <v>762.904</v>
      </c>
      <c r="N250" s="1">
        <v>795.07100000000003</v>
      </c>
      <c r="O250" s="1">
        <v>745.25800000000004</v>
      </c>
      <c r="P250" s="1">
        <v>713.72</v>
      </c>
      <c r="Q250" s="1">
        <v>686.65800000000002</v>
      </c>
      <c r="R250" s="1">
        <v>574.17899999999997</v>
      </c>
      <c r="S250" s="1">
        <v>392.18299999999999</v>
      </c>
      <c r="T250" s="1">
        <v>360.26100000000002</v>
      </c>
      <c r="U250" s="1">
        <v>508.26100000000002</v>
      </c>
      <c r="V250" s="1">
        <v>482.42899999999997</v>
      </c>
      <c r="W250" s="1">
        <v>387.25900000000001</v>
      </c>
      <c r="X250" s="1">
        <v>330.33199999999999</v>
      </c>
      <c r="Y250" s="1">
        <v>296.714</v>
      </c>
      <c r="Z250" s="6">
        <v>10842.175000000003</v>
      </c>
    </row>
    <row r="251" spans="1:26" ht="14.4" x14ac:dyDescent="0.3">
      <c r="A251" s="3">
        <v>45540</v>
      </c>
      <c r="B251" s="1">
        <v>287.52199999999999</v>
      </c>
      <c r="C251" s="1">
        <v>283.37900000000002</v>
      </c>
      <c r="D251" s="1">
        <v>273.49900000000002</v>
      </c>
      <c r="E251" s="1">
        <v>270.81299999999999</v>
      </c>
      <c r="F251" s="1">
        <v>277.37099999999998</v>
      </c>
      <c r="G251" s="1">
        <v>277.38900000000001</v>
      </c>
      <c r="H251" s="1">
        <v>171.00399999999999</v>
      </c>
      <c r="I251" s="1">
        <v>235.24799999999999</v>
      </c>
      <c r="J251" s="1">
        <v>438.93400000000003</v>
      </c>
      <c r="K251" s="1">
        <v>574.08000000000004</v>
      </c>
      <c r="L251" s="1">
        <v>691.68600000000004</v>
      </c>
      <c r="M251" s="1">
        <v>741.48599999999999</v>
      </c>
      <c r="N251" s="1">
        <v>757.77200000000005</v>
      </c>
      <c r="O251" s="1">
        <v>789.28800000000001</v>
      </c>
      <c r="P251" s="1">
        <v>757.84500000000003</v>
      </c>
      <c r="Q251" s="1">
        <v>680.18100000000004</v>
      </c>
      <c r="R251" s="1">
        <v>518.755</v>
      </c>
      <c r="S251" s="1">
        <v>400.99799999999999</v>
      </c>
      <c r="T251" s="1">
        <v>383.916</v>
      </c>
      <c r="U251" s="1">
        <v>526.41600000000005</v>
      </c>
      <c r="V251" s="1">
        <v>475.755</v>
      </c>
      <c r="W251" s="1">
        <v>366.72500000000002</v>
      </c>
      <c r="X251" s="1">
        <v>346.42599999999999</v>
      </c>
      <c r="Y251" s="1">
        <v>305.43</v>
      </c>
      <c r="Z251" s="6">
        <v>10831.918</v>
      </c>
    </row>
    <row r="252" spans="1:26" ht="14.4" x14ac:dyDescent="0.3">
      <c r="A252" s="3">
        <v>45541</v>
      </c>
      <c r="B252" s="1">
        <v>285.16899999999998</v>
      </c>
      <c r="C252" s="1">
        <v>278.46600000000001</v>
      </c>
      <c r="D252" s="1">
        <v>270.19499999999999</v>
      </c>
      <c r="E252" s="1">
        <v>276.75799999999998</v>
      </c>
      <c r="F252" s="1">
        <v>274.95100000000002</v>
      </c>
      <c r="G252" s="1">
        <v>285.49299999999999</v>
      </c>
      <c r="H252" s="1">
        <v>174.458</v>
      </c>
      <c r="I252" s="1">
        <v>244.267</v>
      </c>
      <c r="J252" s="1">
        <v>428.11599999999999</v>
      </c>
      <c r="K252" s="1">
        <v>543.74300000000005</v>
      </c>
      <c r="L252" s="1">
        <v>627.20799999999997</v>
      </c>
      <c r="M252" s="1">
        <v>670.05499999999995</v>
      </c>
      <c r="N252" s="1">
        <v>644.28300000000002</v>
      </c>
      <c r="O252" s="1">
        <v>629.822</v>
      </c>
      <c r="P252" s="1">
        <v>596.09299999999996</v>
      </c>
      <c r="Q252" s="1">
        <v>507.02300000000002</v>
      </c>
      <c r="R252" s="1">
        <v>368.50099999999998</v>
      </c>
      <c r="S252" s="1">
        <v>245.04400000000001</v>
      </c>
      <c r="T252" s="1">
        <v>190.44900000000001</v>
      </c>
      <c r="U252" s="1">
        <v>317.23399999999998</v>
      </c>
      <c r="V252" s="1">
        <v>303.18400000000003</v>
      </c>
      <c r="W252" s="1">
        <v>297.91699999999997</v>
      </c>
      <c r="X252" s="1">
        <v>296.22899999999998</v>
      </c>
      <c r="Y252" s="1">
        <v>281.66199999999998</v>
      </c>
      <c r="Z252" s="6">
        <v>9036.32</v>
      </c>
    </row>
    <row r="253" spans="1:26" ht="14.4" x14ac:dyDescent="0.3">
      <c r="A253" s="3">
        <v>45542</v>
      </c>
      <c r="B253" s="1">
        <v>277.09399999999999</v>
      </c>
      <c r="C253" s="1">
        <v>266.68099999999998</v>
      </c>
      <c r="D253" s="1">
        <v>273.37400000000002</v>
      </c>
      <c r="E253" s="1">
        <v>263.73200000000003</v>
      </c>
      <c r="F253" s="1">
        <v>259.60500000000002</v>
      </c>
      <c r="G253" s="1">
        <v>269.53800000000001</v>
      </c>
      <c r="H253" s="1">
        <v>131.47800000000001</v>
      </c>
      <c r="I253" s="1">
        <v>170.22800000000001</v>
      </c>
      <c r="J253" s="1">
        <v>382.74799999999999</v>
      </c>
      <c r="K253" s="1">
        <v>539.88199999999995</v>
      </c>
      <c r="L253" s="1">
        <v>586.33900000000006</v>
      </c>
      <c r="M253" s="1">
        <v>612.76</v>
      </c>
      <c r="N253" s="1">
        <v>616.02599999999995</v>
      </c>
      <c r="O253" s="1">
        <v>608.92700000000002</v>
      </c>
      <c r="P253" s="1">
        <v>581.25300000000004</v>
      </c>
      <c r="Q253" s="1">
        <v>497.84899999999999</v>
      </c>
      <c r="R253" s="1">
        <v>398.77600000000001</v>
      </c>
      <c r="S253" s="1">
        <v>218.078</v>
      </c>
      <c r="T253" s="1">
        <v>168.071</v>
      </c>
      <c r="U253" s="1">
        <v>343.99200000000002</v>
      </c>
      <c r="V253" s="1">
        <v>336.32100000000003</v>
      </c>
      <c r="W253" s="1">
        <v>328.29199999999997</v>
      </c>
      <c r="X253" s="1">
        <v>320.09899999999999</v>
      </c>
      <c r="Y253" s="1">
        <v>291.47899999999998</v>
      </c>
      <c r="Z253" s="6">
        <v>8742.6219999999994</v>
      </c>
    </row>
    <row r="254" spans="1:26" ht="14.4" x14ac:dyDescent="0.3">
      <c r="A254" s="3">
        <v>45543</v>
      </c>
      <c r="B254" s="1">
        <v>273.44200000000001</v>
      </c>
      <c r="C254" s="1">
        <v>265.11399999999998</v>
      </c>
      <c r="D254" s="1">
        <v>262.87599999999998</v>
      </c>
      <c r="E254" s="1">
        <v>263.54500000000002</v>
      </c>
      <c r="F254" s="1">
        <v>277.41399999999999</v>
      </c>
      <c r="G254" s="1">
        <v>285.13099999999997</v>
      </c>
      <c r="H254" s="1">
        <v>175.679</v>
      </c>
      <c r="I254" s="1">
        <v>259.12200000000001</v>
      </c>
      <c r="J254" s="1">
        <v>525.62400000000002</v>
      </c>
      <c r="K254" s="1">
        <v>641.78300000000002</v>
      </c>
      <c r="L254" s="1">
        <v>731.94799999999998</v>
      </c>
      <c r="M254" s="1">
        <v>807.83900000000006</v>
      </c>
      <c r="N254" s="1">
        <v>813.71600000000001</v>
      </c>
      <c r="O254" s="1">
        <v>809.72199999999998</v>
      </c>
      <c r="P254" s="1">
        <v>814.11699999999996</v>
      </c>
      <c r="Q254" s="1">
        <v>724.375</v>
      </c>
      <c r="R254" s="1">
        <v>591.74599999999998</v>
      </c>
      <c r="S254" s="1">
        <v>479.262</v>
      </c>
      <c r="T254" s="1">
        <v>457.19200000000001</v>
      </c>
      <c r="U254" s="1">
        <v>560.40899999999999</v>
      </c>
      <c r="V254" s="1">
        <v>495.22</v>
      </c>
      <c r="W254" s="1">
        <v>388.00200000000001</v>
      </c>
      <c r="X254" s="1">
        <v>332.74700000000001</v>
      </c>
      <c r="Y254" s="1">
        <v>302.52699999999999</v>
      </c>
      <c r="Z254" s="6">
        <v>11538.552</v>
      </c>
    </row>
    <row r="255" spans="1:26" ht="14.4" x14ac:dyDescent="0.3">
      <c r="A255" s="3">
        <v>45544</v>
      </c>
      <c r="B255" s="1">
        <v>276.44900000000001</v>
      </c>
      <c r="C255" s="1">
        <v>267.90199999999999</v>
      </c>
      <c r="D255" s="1">
        <v>265.596</v>
      </c>
      <c r="E255" s="1">
        <v>265.38600000000002</v>
      </c>
      <c r="F255" s="1">
        <v>279.09199999999998</v>
      </c>
      <c r="G255" s="1">
        <v>287.03199999999998</v>
      </c>
      <c r="H255" s="1">
        <v>179.94399999999999</v>
      </c>
      <c r="I255" s="1">
        <v>231.149</v>
      </c>
      <c r="J255" s="1">
        <v>505.46100000000001</v>
      </c>
      <c r="K255" s="1">
        <v>638.06899999999996</v>
      </c>
      <c r="L255" s="1">
        <v>684.42600000000004</v>
      </c>
      <c r="M255" s="1">
        <v>750.24300000000005</v>
      </c>
      <c r="N255" s="1">
        <v>739.52800000000002</v>
      </c>
      <c r="O255" s="1">
        <v>710.40599999999995</v>
      </c>
      <c r="P255" s="1">
        <v>766.30499999999995</v>
      </c>
      <c r="Q255" s="1">
        <v>673.55</v>
      </c>
      <c r="R255" s="1">
        <v>532.45000000000005</v>
      </c>
      <c r="S255" s="1">
        <v>443.03100000000001</v>
      </c>
      <c r="T255" s="1">
        <v>459.666</v>
      </c>
      <c r="U255" s="1">
        <v>575.75900000000001</v>
      </c>
      <c r="V255" s="1">
        <v>497.286</v>
      </c>
      <c r="W255" s="1">
        <v>399.31799999999998</v>
      </c>
      <c r="X255" s="1">
        <v>351.88600000000002</v>
      </c>
      <c r="Y255" s="1">
        <v>288.536</v>
      </c>
      <c r="Z255" s="6">
        <v>11068.470000000001</v>
      </c>
    </row>
    <row r="256" spans="1:26" ht="14.4" x14ac:dyDescent="0.3">
      <c r="A256" s="3">
        <v>45545</v>
      </c>
      <c r="B256" s="1">
        <v>277.88499999999999</v>
      </c>
      <c r="C256" s="1">
        <v>276.452</v>
      </c>
      <c r="D256" s="1">
        <v>271.452</v>
      </c>
      <c r="E256" s="1">
        <v>264.87400000000002</v>
      </c>
      <c r="F256" s="1">
        <v>277.94799999999998</v>
      </c>
      <c r="G256" s="1">
        <v>285.62</v>
      </c>
      <c r="H256" s="1">
        <v>186.98500000000001</v>
      </c>
      <c r="I256" s="1">
        <v>221.36799999999999</v>
      </c>
      <c r="J256" s="1">
        <v>496.44799999999998</v>
      </c>
      <c r="K256" s="1">
        <v>599.11699999999996</v>
      </c>
      <c r="L256" s="1">
        <v>644.779</v>
      </c>
      <c r="M256" s="1">
        <v>695.51700000000005</v>
      </c>
      <c r="N256" s="1">
        <v>717.22400000000005</v>
      </c>
      <c r="O256" s="1">
        <v>699.53599999999994</v>
      </c>
      <c r="P256" s="1">
        <v>690.71400000000006</v>
      </c>
      <c r="Q256" s="1">
        <v>618.697</v>
      </c>
      <c r="R256" s="1">
        <v>509.45299999999997</v>
      </c>
      <c r="S256" s="1">
        <v>422.75299999999999</v>
      </c>
      <c r="T256" s="1">
        <v>429.47199999999998</v>
      </c>
      <c r="U256" s="1">
        <v>558.43600000000004</v>
      </c>
      <c r="V256" s="1">
        <v>420.44099999999997</v>
      </c>
      <c r="W256" s="1">
        <v>368.75299999999999</v>
      </c>
      <c r="X256" s="1">
        <v>336.52300000000002</v>
      </c>
      <c r="Y256" s="1">
        <v>289.69499999999999</v>
      </c>
      <c r="Z256" s="6">
        <v>10560.142</v>
      </c>
    </row>
    <row r="257" spans="1:26" ht="14.4" x14ac:dyDescent="0.3">
      <c r="A257" s="3">
        <v>45546</v>
      </c>
      <c r="B257" s="1">
        <v>280.02999999999997</v>
      </c>
      <c r="C257" s="1">
        <v>278.40699999999998</v>
      </c>
      <c r="D257" s="1">
        <v>274.072</v>
      </c>
      <c r="E257" s="1">
        <v>274.55399999999997</v>
      </c>
      <c r="F257" s="1">
        <v>281.19299999999998</v>
      </c>
      <c r="G257" s="1">
        <v>291.14499999999998</v>
      </c>
      <c r="H257" s="1">
        <v>189.32</v>
      </c>
      <c r="I257" s="1">
        <v>245.63800000000001</v>
      </c>
      <c r="J257" s="1">
        <v>550.68700000000001</v>
      </c>
      <c r="K257" s="1">
        <v>675.24300000000005</v>
      </c>
      <c r="L257" s="1">
        <v>724.00300000000004</v>
      </c>
      <c r="M257" s="1">
        <v>775.846</v>
      </c>
      <c r="N257" s="1">
        <v>772.61500000000001</v>
      </c>
      <c r="O257" s="1">
        <v>746.81399999999996</v>
      </c>
      <c r="P257" s="1">
        <v>727.755</v>
      </c>
      <c r="Q257" s="1">
        <v>674.98400000000004</v>
      </c>
      <c r="R257" s="1">
        <v>546.65300000000002</v>
      </c>
      <c r="S257" s="1">
        <v>422.59899999999999</v>
      </c>
      <c r="T257" s="1">
        <v>455.40699999999998</v>
      </c>
      <c r="U257" s="1">
        <v>587.51300000000003</v>
      </c>
      <c r="V257" s="1">
        <v>565.06600000000003</v>
      </c>
      <c r="W257" s="1">
        <v>463.53</v>
      </c>
      <c r="X257" s="1">
        <v>358.76799999999997</v>
      </c>
      <c r="Y257" s="1">
        <v>315.827</v>
      </c>
      <c r="Z257" s="6">
        <v>11477.669000000002</v>
      </c>
    </row>
    <row r="258" spans="1:26" ht="14.4" x14ac:dyDescent="0.3">
      <c r="A258" s="3">
        <v>45547</v>
      </c>
      <c r="B258" s="1">
        <v>285.27600000000001</v>
      </c>
      <c r="C258" s="1">
        <v>276.03399999999999</v>
      </c>
      <c r="D258" s="1">
        <v>274.59800000000001</v>
      </c>
      <c r="E258" s="1">
        <v>275.19600000000003</v>
      </c>
      <c r="F258" s="1">
        <v>289.19299999999998</v>
      </c>
      <c r="G258" s="1">
        <v>306.85199999999998</v>
      </c>
      <c r="H258" s="1">
        <v>203.53299999999999</v>
      </c>
      <c r="I258" s="1">
        <v>267.75200000000001</v>
      </c>
      <c r="J258" s="1">
        <v>558.92399999999998</v>
      </c>
      <c r="K258" s="1">
        <v>701.375</v>
      </c>
      <c r="L258" s="1">
        <v>778.00699999999995</v>
      </c>
      <c r="M258" s="1">
        <v>827.505</v>
      </c>
      <c r="N258" s="1">
        <v>836.274</v>
      </c>
      <c r="O258" s="1">
        <v>840.46400000000006</v>
      </c>
      <c r="P258" s="1">
        <v>830.92600000000004</v>
      </c>
      <c r="Q258" s="1">
        <v>701.73400000000004</v>
      </c>
      <c r="R258" s="1">
        <v>519.75599999999997</v>
      </c>
      <c r="S258" s="1">
        <v>414.25200000000001</v>
      </c>
      <c r="T258" s="1">
        <v>449.26900000000001</v>
      </c>
      <c r="U258" s="1">
        <v>584.17399999999998</v>
      </c>
      <c r="V258" s="1">
        <v>481.44099999999997</v>
      </c>
      <c r="W258" s="1">
        <v>377.40100000000001</v>
      </c>
      <c r="X258" s="1">
        <v>341.33800000000002</v>
      </c>
      <c r="Y258" s="1">
        <v>307.714</v>
      </c>
      <c r="Z258" s="6">
        <v>11728.988000000001</v>
      </c>
    </row>
    <row r="259" spans="1:26" ht="14.4" x14ac:dyDescent="0.3">
      <c r="A259" s="3">
        <v>45548</v>
      </c>
      <c r="B259" s="1">
        <v>287.73899999999998</v>
      </c>
      <c r="C259" s="1">
        <v>286.041</v>
      </c>
      <c r="D259" s="1">
        <v>277.99900000000002</v>
      </c>
      <c r="E259" s="1">
        <v>284.935</v>
      </c>
      <c r="F259" s="1">
        <v>279.56599999999997</v>
      </c>
      <c r="G259" s="1">
        <v>291.23</v>
      </c>
      <c r="H259" s="1">
        <v>192.327</v>
      </c>
      <c r="I259" s="1">
        <v>257.44900000000001</v>
      </c>
      <c r="J259" s="1">
        <v>473.04399999999998</v>
      </c>
      <c r="K259" s="1">
        <v>549.93200000000002</v>
      </c>
      <c r="L259" s="1">
        <v>641.88099999999997</v>
      </c>
      <c r="M259" s="1">
        <v>668.63400000000001</v>
      </c>
      <c r="N259" s="1">
        <v>654.03599999999994</v>
      </c>
      <c r="O259" s="1">
        <v>616.96199999999999</v>
      </c>
      <c r="P259" s="1">
        <v>570.83699999999999</v>
      </c>
      <c r="Q259" s="1">
        <v>474.97500000000002</v>
      </c>
      <c r="R259" s="1">
        <v>387.93</v>
      </c>
      <c r="S259" s="1">
        <v>211.94800000000001</v>
      </c>
      <c r="T259" s="1">
        <v>195.381</v>
      </c>
      <c r="U259" s="1">
        <v>326.096</v>
      </c>
      <c r="V259" s="1">
        <v>314.06900000000002</v>
      </c>
      <c r="W259" s="1">
        <v>299.33499999999998</v>
      </c>
      <c r="X259" s="1">
        <v>305.37799999999999</v>
      </c>
      <c r="Y259" s="1">
        <v>289.90199999999999</v>
      </c>
      <c r="Z259" s="6">
        <v>9137.6260000000002</v>
      </c>
    </row>
    <row r="260" spans="1:26" ht="14.4" x14ac:dyDescent="0.3">
      <c r="A260" s="3">
        <v>45549</v>
      </c>
      <c r="B260" s="1">
        <v>286.57900000000001</v>
      </c>
      <c r="C260" s="1">
        <v>270.21699999999998</v>
      </c>
      <c r="D260" s="1">
        <v>268.71100000000001</v>
      </c>
      <c r="E260" s="1">
        <v>270.274</v>
      </c>
      <c r="F260" s="1">
        <v>264.74</v>
      </c>
      <c r="G260" s="1">
        <v>266.89299999999997</v>
      </c>
      <c r="H260" s="1">
        <v>151.11199999999999</v>
      </c>
      <c r="I260" s="1">
        <v>171.32499999999999</v>
      </c>
      <c r="J260" s="1">
        <v>416.46199999999999</v>
      </c>
      <c r="K260" s="1">
        <v>548.25599999999997</v>
      </c>
      <c r="L260" s="1">
        <v>605.84</v>
      </c>
      <c r="M260" s="1">
        <v>622.75099999999998</v>
      </c>
      <c r="N260" s="1">
        <v>634.35400000000004</v>
      </c>
      <c r="O260" s="1">
        <v>620.92399999999998</v>
      </c>
      <c r="P260" s="1">
        <v>605.47900000000004</v>
      </c>
      <c r="Q260" s="1">
        <v>514.84400000000005</v>
      </c>
      <c r="R260" s="1">
        <v>409.48</v>
      </c>
      <c r="S260" s="1">
        <v>217.56800000000001</v>
      </c>
      <c r="T260" s="1">
        <v>193.209</v>
      </c>
      <c r="U260" s="1">
        <v>350.28300000000002</v>
      </c>
      <c r="V260" s="1">
        <v>325.601</v>
      </c>
      <c r="W260" s="1">
        <v>321.56200000000001</v>
      </c>
      <c r="X260" s="1">
        <v>309.68700000000001</v>
      </c>
      <c r="Y260" s="1">
        <v>276.685</v>
      </c>
      <c r="Z260" s="6">
        <v>8922.8359999999993</v>
      </c>
    </row>
    <row r="261" spans="1:26" ht="14.4" x14ac:dyDescent="0.3">
      <c r="A261" s="3">
        <v>45550</v>
      </c>
      <c r="B261" s="1">
        <v>264.27800000000002</v>
      </c>
      <c r="C261" s="1">
        <v>267.654</v>
      </c>
      <c r="D261" s="1">
        <v>261.59800000000001</v>
      </c>
      <c r="E261" s="1">
        <v>267.33699999999999</v>
      </c>
      <c r="F261" s="1">
        <v>283.55399999999997</v>
      </c>
      <c r="G261" s="1">
        <v>284.23</v>
      </c>
      <c r="H261" s="1">
        <v>182.51300000000001</v>
      </c>
      <c r="I261" s="1">
        <v>251.27600000000001</v>
      </c>
      <c r="J261" s="1">
        <v>525.35799999999995</v>
      </c>
      <c r="K261" s="1">
        <v>643.899</v>
      </c>
      <c r="L261" s="1">
        <v>719.55399999999997</v>
      </c>
      <c r="M261" s="1">
        <v>802.33900000000006</v>
      </c>
      <c r="N261" s="1">
        <v>779.23199999999997</v>
      </c>
      <c r="O261" s="1">
        <v>748.01599999999996</v>
      </c>
      <c r="P261" s="1">
        <v>700.50800000000004</v>
      </c>
      <c r="Q261" s="1">
        <v>668.09799999999996</v>
      </c>
      <c r="R261" s="1">
        <v>567.82399999999996</v>
      </c>
      <c r="S261" s="1">
        <v>451.815</v>
      </c>
      <c r="T261" s="1">
        <v>479.30900000000003</v>
      </c>
      <c r="U261" s="1">
        <v>521.42600000000004</v>
      </c>
      <c r="V261" s="1">
        <v>440.92899999999997</v>
      </c>
      <c r="W261" s="1">
        <v>369.99</v>
      </c>
      <c r="X261" s="1">
        <v>329.923</v>
      </c>
      <c r="Y261" s="1">
        <v>316.74299999999999</v>
      </c>
      <c r="Z261" s="6">
        <v>11127.403</v>
      </c>
    </row>
    <row r="262" spans="1:26" ht="14.4" x14ac:dyDescent="0.3">
      <c r="A262" s="3">
        <v>45551</v>
      </c>
      <c r="B262" s="1">
        <v>284.46300000000002</v>
      </c>
      <c r="C262" s="1">
        <v>269.60000000000002</v>
      </c>
      <c r="D262" s="1">
        <v>270.58800000000002</v>
      </c>
      <c r="E262" s="1">
        <v>270.11099999999999</v>
      </c>
      <c r="F262" s="1">
        <v>281.98399999999998</v>
      </c>
      <c r="G262" s="1">
        <v>281.988</v>
      </c>
      <c r="H262" s="1">
        <v>185.923</v>
      </c>
      <c r="I262" s="1">
        <v>248.41399999999999</v>
      </c>
      <c r="J262" s="1">
        <v>484.00200000000001</v>
      </c>
      <c r="K262" s="1">
        <v>616.89599999999996</v>
      </c>
      <c r="L262" s="1">
        <v>688.07500000000005</v>
      </c>
      <c r="M262" s="1">
        <v>703.28599999999994</v>
      </c>
      <c r="N262" s="1">
        <v>761.58799999999997</v>
      </c>
      <c r="O262" s="1">
        <v>711.08500000000004</v>
      </c>
      <c r="P262" s="1">
        <v>756.98099999999999</v>
      </c>
      <c r="Q262" s="1">
        <v>647.43600000000004</v>
      </c>
      <c r="R262" s="1">
        <v>497.10500000000002</v>
      </c>
      <c r="S262" s="1">
        <v>366.017</v>
      </c>
      <c r="T262" s="1">
        <v>432.4</v>
      </c>
      <c r="U262" s="1">
        <v>560.49400000000003</v>
      </c>
      <c r="V262" s="1">
        <v>511.05700000000002</v>
      </c>
      <c r="W262" s="1">
        <v>396.05099999999999</v>
      </c>
      <c r="X262" s="1">
        <v>338.93400000000003</v>
      </c>
      <c r="Y262" s="1">
        <v>284.45100000000002</v>
      </c>
      <c r="Z262" s="6">
        <v>10848.929</v>
      </c>
    </row>
    <row r="263" spans="1:26" ht="14.4" x14ac:dyDescent="0.3">
      <c r="A263" s="3">
        <v>45552</v>
      </c>
      <c r="B263" s="1">
        <v>271.834</v>
      </c>
      <c r="C263" s="1">
        <v>269.91800000000001</v>
      </c>
      <c r="D263" s="1">
        <v>267.83100000000002</v>
      </c>
      <c r="E263" s="1">
        <v>267.79399999999998</v>
      </c>
      <c r="F263" s="1">
        <v>281.82100000000003</v>
      </c>
      <c r="G263" s="1">
        <v>281.435</v>
      </c>
      <c r="H263" s="1">
        <v>185.79900000000001</v>
      </c>
      <c r="I263" s="1">
        <v>233.24299999999999</v>
      </c>
      <c r="J263" s="1">
        <v>499.98099999999999</v>
      </c>
      <c r="K263" s="1">
        <v>610.02200000000005</v>
      </c>
      <c r="L263" s="1">
        <v>682.87199999999996</v>
      </c>
      <c r="M263" s="1">
        <v>726.41700000000003</v>
      </c>
      <c r="N263" s="1">
        <v>688.55</v>
      </c>
      <c r="O263" s="1">
        <v>693.89700000000005</v>
      </c>
      <c r="P263" s="1">
        <v>680.428</v>
      </c>
      <c r="Q263" s="1">
        <v>584.75300000000004</v>
      </c>
      <c r="R263" s="1">
        <v>500.25700000000001</v>
      </c>
      <c r="S263" s="1">
        <v>366.28800000000001</v>
      </c>
      <c r="T263" s="1">
        <v>404.89600000000002</v>
      </c>
      <c r="U263" s="1">
        <v>457.21600000000001</v>
      </c>
      <c r="V263" s="1">
        <v>395.745</v>
      </c>
      <c r="W263" s="1">
        <v>332.97</v>
      </c>
      <c r="X263" s="1">
        <v>318.334</v>
      </c>
      <c r="Y263" s="1">
        <v>283.82</v>
      </c>
      <c r="Z263" s="6">
        <v>10286.121000000001</v>
      </c>
    </row>
    <row r="264" spans="1:26" ht="14.4" x14ac:dyDescent="0.3">
      <c r="A264" s="3">
        <v>45553</v>
      </c>
      <c r="B264" s="1">
        <v>273.01900000000001</v>
      </c>
      <c r="C264" s="1">
        <v>270.81799999999998</v>
      </c>
      <c r="D264" s="1">
        <v>268.596</v>
      </c>
      <c r="E264" s="1">
        <v>266.97000000000003</v>
      </c>
      <c r="F264" s="1">
        <v>271.39</v>
      </c>
      <c r="G264" s="1">
        <v>274.274</v>
      </c>
      <c r="H264" s="1">
        <v>182.398</v>
      </c>
      <c r="I264" s="1">
        <v>227.52699999999999</v>
      </c>
      <c r="J264" s="1">
        <v>486.35</v>
      </c>
      <c r="K264" s="1">
        <v>603.322</v>
      </c>
      <c r="L264" s="1">
        <v>682.73599999999999</v>
      </c>
      <c r="M264" s="1">
        <v>697.31299999999999</v>
      </c>
      <c r="N264" s="1">
        <v>710.34</v>
      </c>
      <c r="O264" s="1">
        <v>687.31700000000001</v>
      </c>
      <c r="P264" s="1">
        <v>598.56799999999998</v>
      </c>
      <c r="Q264" s="1">
        <v>600.66600000000005</v>
      </c>
      <c r="R264" s="1">
        <v>509.45</v>
      </c>
      <c r="S264" s="1">
        <v>346.96499999999997</v>
      </c>
      <c r="T264" s="1">
        <v>393.976</v>
      </c>
      <c r="U264" s="1">
        <v>494.06599999999997</v>
      </c>
      <c r="V264" s="1">
        <v>412.24900000000002</v>
      </c>
      <c r="W264" s="1">
        <v>300.55599999999998</v>
      </c>
      <c r="X264" s="1">
        <v>245.17</v>
      </c>
      <c r="Y264" s="1">
        <v>224.12700000000001</v>
      </c>
      <c r="Z264" s="6">
        <v>10028.163000000002</v>
      </c>
    </row>
    <row r="265" spans="1:26" ht="14.4" x14ac:dyDescent="0.3">
      <c r="A265" s="3">
        <v>45554</v>
      </c>
      <c r="B265" s="1">
        <v>213.88</v>
      </c>
      <c r="C265" s="1">
        <v>227.44300000000001</v>
      </c>
      <c r="D265" s="1">
        <v>258.90800000000002</v>
      </c>
      <c r="E265" s="1">
        <v>257.83199999999999</v>
      </c>
      <c r="F265" s="1">
        <v>268.86</v>
      </c>
      <c r="G265" s="1">
        <v>272.85899999999998</v>
      </c>
      <c r="H265" s="1">
        <v>186.506</v>
      </c>
      <c r="I265" s="1">
        <v>218.434</v>
      </c>
      <c r="J265" s="1">
        <v>473.97899999999998</v>
      </c>
      <c r="K265" s="1">
        <v>594.755</v>
      </c>
      <c r="L265" s="1">
        <v>669.798</v>
      </c>
      <c r="M265" s="1">
        <v>724.95500000000004</v>
      </c>
      <c r="N265" s="1">
        <v>761.25900000000001</v>
      </c>
      <c r="O265" s="1">
        <v>741.79100000000005</v>
      </c>
      <c r="P265" s="1">
        <v>749.91300000000001</v>
      </c>
      <c r="Q265" s="1">
        <v>646.42499999999995</v>
      </c>
      <c r="R265" s="1">
        <v>455.935</v>
      </c>
      <c r="S265" s="1">
        <v>338.00099999999998</v>
      </c>
      <c r="T265" s="1">
        <v>420.44499999999999</v>
      </c>
      <c r="U265" s="1">
        <v>502.70600000000002</v>
      </c>
      <c r="V265" s="1">
        <v>483.142</v>
      </c>
      <c r="W265" s="1">
        <v>363.29899999999998</v>
      </c>
      <c r="X265" s="1">
        <v>327.23200000000003</v>
      </c>
      <c r="Y265" s="1">
        <v>281.96499999999997</v>
      </c>
      <c r="Z265" s="6">
        <v>10440.322</v>
      </c>
    </row>
    <row r="266" spans="1:26" ht="14.4" x14ac:dyDescent="0.3">
      <c r="A266" s="3">
        <v>45555</v>
      </c>
      <c r="B266" s="1">
        <v>268.26799999999997</v>
      </c>
      <c r="C266" s="1">
        <v>264.19799999999998</v>
      </c>
      <c r="D266" s="1">
        <v>264.06900000000002</v>
      </c>
      <c r="E266" s="1">
        <v>272.19099999999997</v>
      </c>
      <c r="F266" s="1">
        <v>271.22500000000002</v>
      </c>
      <c r="G266" s="1">
        <v>275.22300000000001</v>
      </c>
      <c r="H266" s="1">
        <v>184.21299999999999</v>
      </c>
      <c r="I266" s="1">
        <v>250.36799999999999</v>
      </c>
      <c r="J266" s="1">
        <v>387.68</v>
      </c>
      <c r="K266" s="1">
        <v>488.452</v>
      </c>
      <c r="L266" s="1">
        <v>599.54700000000003</v>
      </c>
      <c r="M266" s="1">
        <v>636.72299999999996</v>
      </c>
      <c r="N266" s="1">
        <v>632.91899999999998</v>
      </c>
      <c r="O266" s="1">
        <v>599.86400000000003</v>
      </c>
      <c r="P266" s="1">
        <v>573.37699999999995</v>
      </c>
      <c r="Q266" s="1">
        <v>476.16500000000002</v>
      </c>
      <c r="R266" s="1">
        <v>373.05200000000002</v>
      </c>
      <c r="S266" s="1">
        <v>240.98400000000001</v>
      </c>
      <c r="T266" s="1">
        <v>213.96199999999999</v>
      </c>
      <c r="U266" s="1">
        <v>306.91399999999999</v>
      </c>
      <c r="V266" s="1">
        <v>301.16000000000003</v>
      </c>
      <c r="W266" s="1">
        <v>299.49599999999998</v>
      </c>
      <c r="X266" s="1">
        <v>297.59399999999999</v>
      </c>
      <c r="Y266" s="1">
        <v>294.54399999999998</v>
      </c>
      <c r="Z266" s="6">
        <v>8772.1879999999983</v>
      </c>
    </row>
    <row r="267" spans="1:26" ht="14.4" x14ac:dyDescent="0.3">
      <c r="A267" s="3">
        <v>45556</v>
      </c>
      <c r="B267" s="1">
        <v>285.529</v>
      </c>
      <c r="C267" s="1">
        <v>277.702</v>
      </c>
      <c r="D267" s="1">
        <v>273.32299999999998</v>
      </c>
      <c r="E267" s="1">
        <v>270.959</v>
      </c>
      <c r="F267" s="1">
        <v>268.72399999999999</v>
      </c>
      <c r="G267" s="1">
        <v>270.80099999999999</v>
      </c>
      <c r="H267" s="1">
        <v>165.80099999999999</v>
      </c>
      <c r="I267" s="1">
        <v>152.102</v>
      </c>
      <c r="J267" s="1">
        <v>327.52699999999999</v>
      </c>
      <c r="K267" s="1">
        <v>350.71499999999997</v>
      </c>
      <c r="L267" s="1">
        <v>361.50099999999998</v>
      </c>
      <c r="M267" s="1">
        <v>484.62400000000002</v>
      </c>
      <c r="N267" s="1">
        <v>473.59100000000001</v>
      </c>
      <c r="O267" s="1">
        <v>455.036</v>
      </c>
      <c r="P267" s="1">
        <v>535.54899999999998</v>
      </c>
      <c r="Q267" s="1">
        <v>406.64600000000002</v>
      </c>
      <c r="R267" s="1">
        <v>363.24700000000001</v>
      </c>
      <c r="S267" s="1">
        <v>188.517</v>
      </c>
      <c r="T267" s="1">
        <v>209.58699999999999</v>
      </c>
      <c r="U267" s="1">
        <v>338.19900000000001</v>
      </c>
      <c r="V267" s="1">
        <v>335.40199999999999</v>
      </c>
      <c r="W267" s="1">
        <v>331.08499999999998</v>
      </c>
      <c r="X267" s="1">
        <v>312.15100000000001</v>
      </c>
      <c r="Y267" s="1">
        <v>274.71199999999999</v>
      </c>
      <c r="Z267" s="6">
        <v>7713.0299999999988</v>
      </c>
    </row>
    <row r="268" spans="1:26" ht="14.4" x14ac:dyDescent="0.3">
      <c r="A268" s="3">
        <v>45557</v>
      </c>
      <c r="B268" s="1">
        <v>261.51100000000002</v>
      </c>
      <c r="C268" s="1">
        <v>257.47300000000001</v>
      </c>
      <c r="D268" s="1">
        <v>255.67400000000001</v>
      </c>
      <c r="E268" s="1">
        <v>255.922</v>
      </c>
      <c r="F268" s="1">
        <v>270.02600000000001</v>
      </c>
      <c r="G268" s="1">
        <v>279.40499999999997</v>
      </c>
      <c r="H268" s="1">
        <v>203.10599999999999</v>
      </c>
      <c r="I268" s="1">
        <v>232.81399999999999</v>
      </c>
      <c r="J268" s="1">
        <v>450.57900000000001</v>
      </c>
      <c r="K268" s="1">
        <v>583.46299999999997</v>
      </c>
      <c r="L268" s="1">
        <v>667.66600000000005</v>
      </c>
      <c r="M268" s="1">
        <v>714.93600000000004</v>
      </c>
      <c r="N268" s="1">
        <v>724.78300000000002</v>
      </c>
      <c r="O268" s="1">
        <v>701.42399999999998</v>
      </c>
      <c r="P268" s="1">
        <v>646.37800000000004</v>
      </c>
      <c r="Q268" s="1">
        <v>631</v>
      </c>
      <c r="R268" s="1">
        <v>505.81299999999999</v>
      </c>
      <c r="S268" s="1">
        <v>347.10300000000001</v>
      </c>
      <c r="T268" s="1">
        <v>351.65199999999999</v>
      </c>
      <c r="U268" s="1">
        <v>441.15100000000001</v>
      </c>
      <c r="V268" s="1">
        <v>413.81299999999999</v>
      </c>
      <c r="W268" s="1">
        <v>379.846</v>
      </c>
      <c r="X268" s="1">
        <v>334.49299999999999</v>
      </c>
      <c r="Y268" s="1">
        <v>304.51799999999997</v>
      </c>
      <c r="Z268" s="6">
        <v>10214.548999999999</v>
      </c>
    </row>
    <row r="269" spans="1:26" ht="14.4" x14ac:dyDescent="0.3">
      <c r="A269" s="3">
        <v>45558</v>
      </c>
      <c r="B269" s="1">
        <v>274.42200000000003</v>
      </c>
      <c r="C269" s="1">
        <v>259.19600000000003</v>
      </c>
      <c r="D269" s="1">
        <v>260.07</v>
      </c>
      <c r="E269" s="1">
        <v>259.53899999999999</v>
      </c>
      <c r="F269" s="1">
        <v>269.64</v>
      </c>
      <c r="G269" s="1">
        <v>281.036</v>
      </c>
      <c r="H269" s="1">
        <v>200.32400000000001</v>
      </c>
      <c r="I269" s="1">
        <v>199.899</v>
      </c>
      <c r="J269" s="1">
        <v>464.65</v>
      </c>
      <c r="K269" s="1">
        <v>567.07299999999998</v>
      </c>
      <c r="L269" s="1">
        <v>669.90499999999997</v>
      </c>
      <c r="M269" s="1">
        <v>706.69399999999996</v>
      </c>
      <c r="N269" s="1">
        <v>699.899</v>
      </c>
      <c r="O269" s="1">
        <v>708.41</v>
      </c>
      <c r="P269" s="1">
        <v>663.85900000000004</v>
      </c>
      <c r="Q269" s="1">
        <v>605.41999999999996</v>
      </c>
      <c r="R269" s="1">
        <v>442.96899999999999</v>
      </c>
      <c r="S269" s="1">
        <v>346.32100000000003</v>
      </c>
      <c r="T269" s="1">
        <v>438.07100000000003</v>
      </c>
      <c r="U269" s="1">
        <v>491.21800000000002</v>
      </c>
      <c r="V269" s="1">
        <v>401.35300000000001</v>
      </c>
      <c r="W269" s="1">
        <v>371.26900000000001</v>
      </c>
      <c r="X269" s="1">
        <v>318.60399999999998</v>
      </c>
      <c r="Y269" s="1">
        <v>271.78100000000001</v>
      </c>
      <c r="Z269" s="6">
        <v>10171.622000000001</v>
      </c>
    </row>
    <row r="270" spans="1:26" ht="14.4" x14ac:dyDescent="0.3">
      <c r="A270" s="3">
        <v>45559</v>
      </c>
      <c r="B270" s="1">
        <v>258.834</v>
      </c>
      <c r="C270" s="1">
        <v>257.78199999999998</v>
      </c>
      <c r="D270" s="1">
        <v>257.51299999999998</v>
      </c>
      <c r="E270" s="1">
        <v>258.12200000000001</v>
      </c>
      <c r="F270" s="1">
        <v>269.26799999999997</v>
      </c>
      <c r="G270" s="1">
        <v>281.16699999999997</v>
      </c>
      <c r="H270" s="1">
        <v>194.869</v>
      </c>
      <c r="I270" s="1">
        <v>221.64</v>
      </c>
      <c r="J270" s="1">
        <v>443.28100000000001</v>
      </c>
      <c r="K270" s="1">
        <v>559.78</v>
      </c>
      <c r="L270" s="1">
        <v>636.63099999999997</v>
      </c>
      <c r="M270" s="1">
        <v>711.69799999999998</v>
      </c>
      <c r="N270" s="1">
        <v>737.85599999999999</v>
      </c>
      <c r="O270" s="1">
        <v>728.86699999999996</v>
      </c>
      <c r="P270" s="1">
        <v>695.67100000000005</v>
      </c>
      <c r="Q270" s="1">
        <v>617.53399999999999</v>
      </c>
      <c r="R270" s="1">
        <v>492.17700000000002</v>
      </c>
      <c r="S270" s="1">
        <v>375.76100000000002</v>
      </c>
      <c r="T270" s="1">
        <v>362.084</v>
      </c>
      <c r="U270" s="1">
        <v>526.51300000000003</v>
      </c>
      <c r="V270" s="1">
        <v>428.67899999999997</v>
      </c>
      <c r="W270" s="1">
        <v>345.00900000000001</v>
      </c>
      <c r="X270" s="1">
        <v>329.72899999999998</v>
      </c>
      <c r="Y270" s="1">
        <v>291.21800000000002</v>
      </c>
      <c r="Z270" s="6">
        <v>10281.683000000001</v>
      </c>
    </row>
    <row r="271" spans="1:26" ht="14.4" x14ac:dyDescent="0.3">
      <c r="A271" s="3">
        <v>45560</v>
      </c>
      <c r="B271" s="1">
        <v>276.411</v>
      </c>
      <c r="C271" s="1">
        <v>275.38400000000001</v>
      </c>
      <c r="D271" s="1">
        <v>273.38200000000001</v>
      </c>
      <c r="E271" s="1">
        <v>269.62200000000001</v>
      </c>
      <c r="F271" s="1">
        <v>276.15600000000001</v>
      </c>
      <c r="G271" s="1">
        <v>285.04500000000002</v>
      </c>
      <c r="H271" s="1">
        <v>211.053</v>
      </c>
      <c r="I271" s="1">
        <v>240.85599999999999</v>
      </c>
      <c r="J271" s="1">
        <v>495.70600000000002</v>
      </c>
      <c r="K271" s="1">
        <v>606.69399999999996</v>
      </c>
      <c r="L271" s="1">
        <v>683.61800000000005</v>
      </c>
      <c r="M271" s="1">
        <v>719.16099999999994</v>
      </c>
      <c r="N271" s="1">
        <v>729.93700000000001</v>
      </c>
      <c r="O271" s="1">
        <v>708.32899999999995</v>
      </c>
      <c r="P271" s="1">
        <v>667.94</v>
      </c>
      <c r="Q271" s="1">
        <v>606.90899999999999</v>
      </c>
      <c r="R271" s="1">
        <v>485.36500000000001</v>
      </c>
      <c r="S271" s="1">
        <v>331.14600000000002</v>
      </c>
      <c r="T271" s="1">
        <v>428.88200000000001</v>
      </c>
      <c r="U271" s="1">
        <v>524.55499999999995</v>
      </c>
      <c r="V271" s="1">
        <v>485.30700000000002</v>
      </c>
      <c r="W271" s="1">
        <v>370.279</v>
      </c>
      <c r="X271" s="1">
        <v>328.21</v>
      </c>
      <c r="Y271" s="1">
        <v>305.74599999999998</v>
      </c>
      <c r="Z271" s="6">
        <v>10585.692999999999</v>
      </c>
    </row>
    <row r="272" spans="1:26" ht="14.4" x14ac:dyDescent="0.3">
      <c r="A272" s="3">
        <v>45561</v>
      </c>
      <c r="B272" s="1">
        <v>280.03699999999998</v>
      </c>
      <c r="C272" s="1">
        <v>266.87200000000001</v>
      </c>
      <c r="D272" s="1">
        <v>263.93</v>
      </c>
      <c r="E272" s="1">
        <v>262.358</v>
      </c>
      <c r="F272" s="1">
        <v>274.762</v>
      </c>
      <c r="G272" s="1">
        <v>283.24299999999999</v>
      </c>
      <c r="H272" s="1">
        <v>208.31</v>
      </c>
      <c r="I272" s="1">
        <v>245.83699999999999</v>
      </c>
      <c r="J272" s="1">
        <v>522.76300000000003</v>
      </c>
      <c r="K272" s="1">
        <v>619.59500000000003</v>
      </c>
      <c r="L272" s="1">
        <v>696.41899999999998</v>
      </c>
      <c r="M272" s="1">
        <v>746.25599999999997</v>
      </c>
      <c r="N272" s="1">
        <v>769.46100000000001</v>
      </c>
      <c r="O272" s="1">
        <v>752.78099999999995</v>
      </c>
      <c r="P272" s="1">
        <v>704.07399999999996</v>
      </c>
      <c r="Q272" s="1">
        <v>653.67100000000005</v>
      </c>
      <c r="R272" s="1">
        <v>495.709</v>
      </c>
      <c r="S272" s="1">
        <v>373.06099999999998</v>
      </c>
      <c r="T272" s="1">
        <v>491.45299999999997</v>
      </c>
      <c r="U272" s="1">
        <v>558.04</v>
      </c>
      <c r="V272" s="1">
        <v>500.798</v>
      </c>
      <c r="W272" s="1">
        <v>356.32799999999997</v>
      </c>
      <c r="X272" s="1">
        <v>326.76499999999999</v>
      </c>
      <c r="Y272" s="1">
        <v>289.90300000000002</v>
      </c>
      <c r="Z272" s="6">
        <v>10942.425999999998</v>
      </c>
    </row>
    <row r="273" spans="1:26" ht="14.4" x14ac:dyDescent="0.3">
      <c r="A273" s="3">
        <v>45562</v>
      </c>
      <c r="B273" s="1">
        <v>270.36799999999999</v>
      </c>
      <c r="C273" s="1">
        <v>264.39100000000002</v>
      </c>
      <c r="D273" s="1">
        <v>271.64</v>
      </c>
      <c r="E273" s="1">
        <v>271.26299999999998</v>
      </c>
      <c r="F273" s="1">
        <v>269.04700000000003</v>
      </c>
      <c r="G273" s="1">
        <v>294.52</v>
      </c>
      <c r="H273" s="1">
        <v>209.571</v>
      </c>
      <c r="I273" s="1">
        <v>234.21899999999999</v>
      </c>
      <c r="J273" s="1">
        <v>395.291</v>
      </c>
      <c r="K273" s="1">
        <v>515.35199999999998</v>
      </c>
      <c r="L273" s="1">
        <v>608.67100000000005</v>
      </c>
      <c r="M273" s="1">
        <v>658.08199999999999</v>
      </c>
      <c r="N273" s="1">
        <v>642.48400000000004</v>
      </c>
      <c r="O273" s="1">
        <v>609.10799999999995</v>
      </c>
      <c r="P273" s="1">
        <v>557.45299999999997</v>
      </c>
      <c r="Q273" s="1">
        <v>464.96100000000001</v>
      </c>
      <c r="R273" s="1">
        <v>311.25200000000001</v>
      </c>
      <c r="S273" s="1">
        <v>166.59200000000001</v>
      </c>
      <c r="T273" s="1">
        <v>246.34399999999999</v>
      </c>
      <c r="U273" s="1">
        <v>316.27100000000002</v>
      </c>
      <c r="V273" s="1">
        <v>297.98099999999999</v>
      </c>
      <c r="W273" s="1">
        <v>281.238</v>
      </c>
      <c r="X273" s="1">
        <v>279.89</v>
      </c>
      <c r="Y273" s="1">
        <v>280.92200000000003</v>
      </c>
      <c r="Z273" s="6">
        <v>8716.9110000000019</v>
      </c>
    </row>
    <row r="274" spans="1:26" ht="14.4" x14ac:dyDescent="0.3">
      <c r="A274" s="3">
        <v>45563</v>
      </c>
      <c r="B274" s="1">
        <v>274.80200000000002</v>
      </c>
      <c r="C274" s="1">
        <v>271.21499999999997</v>
      </c>
      <c r="D274" s="1">
        <v>270.86900000000003</v>
      </c>
      <c r="E274" s="1">
        <v>269.19900000000001</v>
      </c>
      <c r="F274" s="1">
        <v>262.89400000000001</v>
      </c>
      <c r="G274" s="1">
        <v>259.149</v>
      </c>
      <c r="H274" s="1">
        <v>165.87100000000001</v>
      </c>
      <c r="I274" s="1">
        <v>164.29900000000001</v>
      </c>
      <c r="J274" s="1">
        <v>365.97399999999999</v>
      </c>
      <c r="K274" s="1">
        <v>501.34699999999998</v>
      </c>
      <c r="L274" s="1">
        <v>555.65099999999995</v>
      </c>
      <c r="M274" s="1">
        <v>577.02</v>
      </c>
      <c r="N274" s="1">
        <v>607.38800000000003</v>
      </c>
      <c r="O274" s="1">
        <v>596.51599999999996</v>
      </c>
      <c r="P274" s="1">
        <v>564.54700000000003</v>
      </c>
      <c r="Q274" s="1">
        <v>463.89</v>
      </c>
      <c r="R274" s="1">
        <v>340.82299999999998</v>
      </c>
      <c r="S274" s="1">
        <v>166.89500000000001</v>
      </c>
      <c r="T274" s="1">
        <v>250.26499999999999</v>
      </c>
      <c r="U274" s="1">
        <v>330.96699999999998</v>
      </c>
      <c r="V274" s="1">
        <v>321.46600000000001</v>
      </c>
      <c r="W274" s="1">
        <v>324.04599999999999</v>
      </c>
      <c r="X274" s="1">
        <v>314.51299999999998</v>
      </c>
      <c r="Y274" s="1">
        <v>277.279</v>
      </c>
      <c r="Z274" s="6">
        <v>8496.885000000002</v>
      </c>
    </row>
    <row r="275" spans="1:26" ht="14.4" x14ac:dyDescent="0.3">
      <c r="A275" s="3">
        <v>45564</v>
      </c>
      <c r="B275" s="1">
        <v>256.89699999999999</v>
      </c>
      <c r="C275" s="1">
        <v>257.52</v>
      </c>
      <c r="D275" s="1">
        <v>256.18099999999998</v>
      </c>
      <c r="E275" s="1">
        <v>258.38900000000001</v>
      </c>
      <c r="F275" s="1">
        <v>272.892</v>
      </c>
      <c r="G275" s="1">
        <v>282.37599999999998</v>
      </c>
      <c r="H275" s="1">
        <v>209.751</v>
      </c>
      <c r="I275" s="1">
        <v>223.03299999999999</v>
      </c>
      <c r="J275" s="1">
        <v>470.00099999999998</v>
      </c>
      <c r="K275" s="1">
        <v>617.02599999999995</v>
      </c>
      <c r="L275" s="1">
        <v>693.90800000000002</v>
      </c>
      <c r="M275" s="1">
        <v>763.67100000000005</v>
      </c>
      <c r="N275" s="1">
        <v>782.82</v>
      </c>
      <c r="O275" s="1">
        <v>767.50099999999998</v>
      </c>
      <c r="P275" s="1">
        <v>728.31200000000001</v>
      </c>
      <c r="Q275" s="1">
        <v>612.64099999999996</v>
      </c>
      <c r="R275" s="1">
        <v>543.67399999999998</v>
      </c>
      <c r="S275" s="1">
        <v>418.041</v>
      </c>
      <c r="T275" s="1">
        <v>534.13199999999995</v>
      </c>
      <c r="U275" s="1">
        <v>547.42399999999998</v>
      </c>
      <c r="V275" s="1">
        <v>489.07799999999997</v>
      </c>
      <c r="W275" s="1">
        <v>482.77300000000002</v>
      </c>
      <c r="X275" s="1">
        <v>408.44499999999999</v>
      </c>
      <c r="Y275" s="1">
        <v>366.79</v>
      </c>
      <c r="Z275" s="6">
        <v>11243.275999999998</v>
      </c>
    </row>
    <row r="276" spans="1:26" ht="14.4" x14ac:dyDescent="0.3">
      <c r="A276" s="3">
        <v>45565</v>
      </c>
      <c r="B276" s="1">
        <v>346.40100000000001</v>
      </c>
      <c r="C276" s="1">
        <v>293.75</v>
      </c>
      <c r="D276" s="1">
        <v>271.40100000000001</v>
      </c>
      <c r="E276" s="1">
        <v>261.12700000000001</v>
      </c>
      <c r="F276" s="1">
        <v>271.25</v>
      </c>
      <c r="G276" s="1">
        <v>280.79300000000001</v>
      </c>
      <c r="H276" s="1">
        <v>206.22900000000001</v>
      </c>
      <c r="I276" s="1">
        <v>220.63900000000001</v>
      </c>
      <c r="J276" s="1">
        <v>470.74200000000002</v>
      </c>
      <c r="K276" s="1">
        <v>575.34900000000005</v>
      </c>
      <c r="L276" s="1">
        <v>653.45799999999997</v>
      </c>
      <c r="M276" s="1">
        <v>720.38300000000004</v>
      </c>
      <c r="N276" s="1">
        <v>740.072</v>
      </c>
      <c r="O276" s="1">
        <v>734.63099999999997</v>
      </c>
      <c r="P276" s="1">
        <v>719.60599999999999</v>
      </c>
      <c r="Q276" s="1">
        <v>582.74</v>
      </c>
      <c r="R276" s="1">
        <v>421.19200000000001</v>
      </c>
      <c r="S276" s="1">
        <v>312.47699999999998</v>
      </c>
      <c r="T276" s="1">
        <v>456.26499999999999</v>
      </c>
      <c r="U276" s="1">
        <v>495.19400000000002</v>
      </c>
      <c r="V276" s="1">
        <v>460.738</v>
      </c>
      <c r="W276" s="1">
        <v>360.84199999999998</v>
      </c>
      <c r="X276" s="1">
        <v>315.51</v>
      </c>
      <c r="Y276" s="1">
        <v>269.54000000000002</v>
      </c>
      <c r="Z276" s="6">
        <v>10440.329000000002</v>
      </c>
    </row>
    <row r="277" spans="1:26" ht="14.4" x14ac:dyDescent="0.3">
      <c r="A277" s="3">
        <v>45566</v>
      </c>
      <c r="B277" s="1">
        <v>258.37900000000002</v>
      </c>
      <c r="C277" s="1">
        <v>256.73500000000001</v>
      </c>
      <c r="D277" s="1">
        <v>255.33500000000001</v>
      </c>
      <c r="E277" s="1">
        <v>255.07499999999999</v>
      </c>
      <c r="F277" s="1">
        <v>268.55</v>
      </c>
      <c r="G277" s="1">
        <v>299.25700000000001</v>
      </c>
      <c r="H277" s="1">
        <v>222.08500000000001</v>
      </c>
      <c r="I277" s="1">
        <v>204.166</v>
      </c>
      <c r="J277" s="1">
        <v>392.13799999999998</v>
      </c>
      <c r="K277" s="1">
        <v>484.48399999999998</v>
      </c>
      <c r="L277" s="1">
        <v>600.798</v>
      </c>
      <c r="M277" s="1">
        <v>689.98400000000004</v>
      </c>
      <c r="N277" s="1">
        <v>656.54</v>
      </c>
      <c r="O277" s="1">
        <v>621.06799999999998</v>
      </c>
      <c r="P277" s="1">
        <v>523.94600000000003</v>
      </c>
      <c r="Q277" s="1">
        <v>323.827</v>
      </c>
      <c r="R277" s="1">
        <v>295.28699999999998</v>
      </c>
      <c r="S277" s="1">
        <v>277.74700000000001</v>
      </c>
      <c r="T277" s="1">
        <v>371.49</v>
      </c>
      <c r="U277" s="1">
        <v>418.92099999999999</v>
      </c>
      <c r="V277" s="1">
        <v>434.81099999999998</v>
      </c>
      <c r="W277" s="1">
        <v>358.55099999999999</v>
      </c>
      <c r="X277" s="1">
        <v>336.08600000000001</v>
      </c>
      <c r="Y277" s="1">
        <v>302.70299999999997</v>
      </c>
      <c r="Z277" s="6">
        <v>9107.9629999999997</v>
      </c>
    </row>
    <row r="278" spans="1:26" ht="14.4" x14ac:dyDescent="0.3">
      <c r="A278" s="3">
        <v>45567</v>
      </c>
      <c r="B278" s="1">
        <v>298.28300000000002</v>
      </c>
      <c r="C278" s="1">
        <v>298.14299999999997</v>
      </c>
      <c r="D278" s="1">
        <v>302.74799999999999</v>
      </c>
      <c r="E278" s="1">
        <v>293.935</v>
      </c>
      <c r="F278" s="1">
        <v>290.72000000000003</v>
      </c>
      <c r="G278" s="1">
        <v>302.09800000000001</v>
      </c>
      <c r="H278" s="1">
        <v>218.577</v>
      </c>
      <c r="I278" s="1">
        <v>192.91800000000001</v>
      </c>
      <c r="J278" s="1">
        <v>321.428</v>
      </c>
      <c r="K278" s="1">
        <v>425.15100000000001</v>
      </c>
      <c r="L278" s="1">
        <v>419.31</v>
      </c>
      <c r="M278" s="1">
        <v>435.13600000000002</v>
      </c>
      <c r="N278" s="1">
        <v>536.40700000000004</v>
      </c>
      <c r="O278" s="1">
        <v>524.12800000000004</v>
      </c>
      <c r="P278" s="1">
        <v>566.80200000000002</v>
      </c>
      <c r="Q278" s="1">
        <v>457.85199999999998</v>
      </c>
      <c r="R278" s="1">
        <v>308.89100000000002</v>
      </c>
      <c r="S278" s="1">
        <v>187.398</v>
      </c>
      <c r="T278" s="1">
        <v>306.91800000000001</v>
      </c>
      <c r="U278" s="1">
        <v>364.19299999999998</v>
      </c>
      <c r="V278" s="1">
        <v>393.63</v>
      </c>
      <c r="W278" s="1">
        <v>352.89400000000001</v>
      </c>
      <c r="X278" s="1">
        <v>343.61700000000002</v>
      </c>
      <c r="Y278" s="1">
        <v>338.95400000000001</v>
      </c>
      <c r="Z278" s="6">
        <v>8480.1309999999994</v>
      </c>
    </row>
    <row r="279" spans="1:26" ht="14.4" x14ac:dyDescent="0.3">
      <c r="A279" s="3">
        <v>45568</v>
      </c>
      <c r="B279" s="1">
        <v>313.93900000000002</v>
      </c>
      <c r="C279" s="1">
        <v>300.339</v>
      </c>
      <c r="D279" s="1">
        <v>314.33600000000001</v>
      </c>
      <c r="E279" s="1">
        <v>291.82499999999999</v>
      </c>
      <c r="F279" s="1">
        <v>322.43200000000002</v>
      </c>
      <c r="G279" s="1">
        <v>308.89499999999998</v>
      </c>
      <c r="H279" s="1">
        <v>234.29599999999999</v>
      </c>
      <c r="I279" s="1">
        <v>191.50800000000001</v>
      </c>
      <c r="J279" s="1">
        <v>395.346</v>
      </c>
      <c r="K279" s="1">
        <v>515.81600000000003</v>
      </c>
      <c r="L279" s="1">
        <v>576.63300000000004</v>
      </c>
      <c r="M279" s="1">
        <v>594.33500000000004</v>
      </c>
      <c r="N279" s="1">
        <v>623.44799999999998</v>
      </c>
      <c r="O279" s="1">
        <v>618.625</v>
      </c>
      <c r="P279" s="1">
        <v>560.45399999999995</v>
      </c>
      <c r="Q279" s="1">
        <v>469.17500000000001</v>
      </c>
      <c r="R279" s="1">
        <v>343.66699999999997</v>
      </c>
      <c r="S279" s="1">
        <v>199.58199999999999</v>
      </c>
      <c r="T279" s="1">
        <v>356.88799999999998</v>
      </c>
      <c r="U279" s="1">
        <v>388.43700000000001</v>
      </c>
      <c r="V279" s="1">
        <v>385.63</v>
      </c>
      <c r="W279" s="1">
        <v>363.12900000000002</v>
      </c>
      <c r="X279" s="1">
        <v>343.572</v>
      </c>
      <c r="Y279" s="1">
        <v>339.15</v>
      </c>
      <c r="Z279" s="6">
        <v>9351.4570000000003</v>
      </c>
    </row>
    <row r="280" spans="1:26" ht="14.4" x14ac:dyDescent="0.3">
      <c r="A280" s="3">
        <v>45569</v>
      </c>
      <c r="B280" s="1">
        <v>316.2</v>
      </c>
      <c r="C280" s="1">
        <v>299.53199999999998</v>
      </c>
      <c r="D280" s="1">
        <v>318.01900000000001</v>
      </c>
      <c r="E280" s="1">
        <v>303.49200000000002</v>
      </c>
      <c r="F280" s="1">
        <v>319.673</v>
      </c>
      <c r="G280" s="1">
        <v>316.13499999999999</v>
      </c>
      <c r="H280" s="1">
        <v>226.63399999999999</v>
      </c>
      <c r="I280" s="1">
        <v>204.68</v>
      </c>
      <c r="J280" s="1">
        <v>372.07299999999998</v>
      </c>
      <c r="K280" s="1">
        <v>488.27300000000002</v>
      </c>
      <c r="L280" s="1">
        <v>563.26300000000003</v>
      </c>
      <c r="M280" s="1">
        <v>599.73500000000001</v>
      </c>
      <c r="N280" s="1">
        <v>628.54999999999995</v>
      </c>
      <c r="O280" s="1">
        <v>613.66300000000001</v>
      </c>
      <c r="P280" s="1">
        <v>553.12900000000002</v>
      </c>
      <c r="Q280" s="1">
        <v>456.41</v>
      </c>
      <c r="R280" s="1">
        <v>336.42500000000001</v>
      </c>
      <c r="S280" s="1">
        <v>205.661</v>
      </c>
      <c r="T280" s="1">
        <v>317.34300000000002</v>
      </c>
      <c r="U280" s="1">
        <v>349.41</v>
      </c>
      <c r="V280" s="1">
        <v>358.61200000000002</v>
      </c>
      <c r="W280" s="1">
        <v>321.95</v>
      </c>
      <c r="X280" s="1">
        <v>330.27</v>
      </c>
      <c r="Y280" s="1">
        <v>347.31400000000002</v>
      </c>
      <c r="Z280" s="6">
        <v>9146.4460000000017</v>
      </c>
    </row>
    <row r="281" spans="1:26" ht="14.4" x14ac:dyDescent="0.3">
      <c r="A281" s="3">
        <v>45570</v>
      </c>
      <c r="B281" s="1">
        <v>308.29000000000002</v>
      </c>
      <c r="C281" s="1">
        <v>321.13499999999999</v>
      </c>
      <c r="D281" s="1">
        <v>318.17700000000002</v>
      </c>
      <c r="E281" s="1">
        <v>301.959</v>
      </c>
      <c r="F281" s="1">
        <v>319.95100000000002</v>
      </c>
      <c r="G281" s="1">
        <v>293.48899999999998</v>
      </c>
      <c r="H281" s="1">
        <v>233.58</v>
      </c>
      <c r="I281" s="1">
        <v>167.233</v>
      </c>
      <c r="J281" s="1">
        <v>352.83800000000002</v>
      </c>
      <c r="K281" s="1">
        <v>466.64800000000002</v>
      </c>
      <c r="L281" s="1">
        <v>563.52700000000004</v>
      </c>
      <c r="M281" s="1">
        <v>594.47500000000002</v>
      </c>
      <c r="N281" s="1">
        <v>605.75199999999995</v>
      </c>
      <c r="O281" s="1">
        <v>598.74599999999998</v>
      </c>
      <c r="P281" s="1">
        <v>548.69899999999996</v>
      </c>
      <c r="Q281" s="1">
        <v>448.18099999999998</v>
      </c>
      <c r="R281" s="1">
        <v>339.69200000000001</v>
      </c>
      <c r="S281" s="1">
        <v>215.16900000000001</v>
      </c>
      <c r="T281" s="1">
        <v>362.11200000000002</v>
      </c>
      <c r="U281" s="1">
        <v>375.334</v>
      </c>
      <c r="V281" s="1">
        <v>406.31299999999999</v>
      </c>
      <c r="W281" s="1">
        <v>370.39299999999997</v>
      </c>
      <c r="X281" s="1">
        <v>394.01900000000001</v>
      </c>
      <c r="Y281" s="1">
        <v>308.8</v>
      </c>
      <c r="Z281" s="6">
        <v>9214.5119999999988</v>
      </c>
    </row>
    <row r="282" spans="1:26" ht="14.4" x14ac:dyDescent="0.3">
      <c r="A282" s="3">
        <v>45571</v>
      </c>
      <c r="B282" s="1">
        <v>331.541</v>
      </c>
      <c r="C282" s="1">
        <v>314.16699999999997</v>
      </c>
      <c r="D282" s="1">
        <v>273.84800000000001</v>
      </c>
      <c r="E282" s="1">
        <v>268.14999999999998</v>
      </c>
      <c r="F282" s="1">
        <v>278.50799999999998</v>
      </c>
      <c r="G282" s="1">
        <v>288.23700000000002</v>
      </c>
      <c r="H282" s="1">
        <v>232.221</v>
      </c>
      <c r="I282" s="1">
        <v>220.92400000000001</v>
      </c>
      <c r="J282" s="1">
        <v>419.62099999999998</v>
      </c>
      <c r="K282" s="1">
        <v>529.18399999999997</v>
      </c>
      <c r="L282" s="1">
        <v>632.01199999999994</v>
      </c>
      <c r="M282" s="1">
        <v>699.33500000000004</v>
      </c>
      <c r="N282" s="1">
        <v>728.56200000000001</v>
      </c>
      <c r="O282" s="1">
        <v>722.82899999999995</v>
      </c>
      <c r="P282" s="1">
        <v>713.40599999999995</v>
      </c>
      <c r="Q282" s="1">
        <v>624.71100000000001</v>
      </c>
      <c r="R282" s="1">
        <v>497.976</v>
      </c>
      <c r="S282" s="1">
        <v>372.52499999999998</v>
      </c>
      <c r="T282" s="1">
        <v>496.95299999999997</v>
      </c>
      <c r="U282" s="1">
        <v>500.15499999999997</v>
      </c>
      <c r="V282" s="1">
        <v>454.6</v>
      </c>
      <c r="W282" s="1">
        <v>357.053</v>
      </c>
      <c r="X282" s="1">
        <v>261.55700000000002</v>
      </c>
      <c r="Y282" s="1">
        <v>251.08699999999999</v>
      </c>
      <c r="Z282" s="6">
        <v>10469.162</v>
      </c>
    </row>
    <row r="283" spans="1:26" ht="14.4" x14ac:dyDescent="0.3">
      <c r="A283" s="3">
        <v>45572</v>
      </c>
      <c r="B283" s="1">
        <v>257.072</v>
      </c>
      <c r="C283" s="1">
        <v>256.55200000000002</v>
      </c>
      <c r="D283" s="1">
        <v>253.26300000000001</v>
      </c>
      <c r="E283" s="1">
        <v>252.982</v>
      </c>
      <c r="F283" s="1">
        <v>262.89499999999998</v>
      </c>
      <c r="G283" s="1">
        <v>282.06200000000001</v>
      </c>
      <c r="H283" s="1">
        <v>232.13</v>
      </c>
      <c r="I283" s="1">
        <v>207.798</v>
      </c>
      <c r="J283" s="1">
        <v>433.20299999999997</v>
      </c>
      <c r="K283" s="1">
        <v>481.45100000000002</v>
      </c>
      <c r="L283" s="1">
        <v>602.55799999999999</v>
      </c>
      <c r="M283" s="1">
        <v>711.52800000000002</v>
      </c>
      <c r="N283" s="1">
        <v>720.76700000000005</v>
      </c>
      <c r="O283" s="1">
        <v>700.76900000000001</v>
      </c>
      <c r="P283" s="1">
        <v>707.65</v>
      </c>
      <c r="Q283" s="1">
        <v>601.98699999999997</v>
      </c>
      <c r="R283" s="1">
        <v>419.358</v>
      </c>
      <c r="S283" s="1">
        <v>318.33600000000001</v>
      </c>
      <c r="T283" s="1">
        <v>428.76799999999997</v>
      </c>
      <c r="U283" s="1">
        <v>466.59800000000001</v>
      </c>
      <c r="V283" s="1">
        <v>396.03699999999998</v>
      </c>
      <c r="W283" s="1">
        <v>336.92099999999999</v>
      </c>
      <c r="X283" s="1">
        <v>287.67200000000003</v>
      </c>
      <c r="Y283" s="1">
        <v>256.38200000000001</v>
      </c>
      <c r="Z283" s="6">
        <v>9874.7390000000014</v>
      </c>
    </row>
    <row r="284" spans="1:26" ht="14.4" x14ac:dyDescent="0.3">
      <c r="A284" s="3">
        <v>45573</v>
      </c>
      <c r="B284" s="1">
        <v>265.20699999999999</v>
      </c>
      <c r="C284" s="1">
        <v>268.26299999999998</v>
      </c>
      <c r="D284" s="1">
        <v>269.18900000000002</v>
      </c>
      <c r="E284" s="1">
        <v>262.697</v>
      </c>
      <c r="F284" s="1">
        <v>272.82</v>
      </c>
      <c r="G284" s="1">
        <v>280.99299999999999</v>
      </c>
      <c r="H284" s="1">
        <v>235.95699999999999</v>
      </c>
      <c r="I284" s="1">
        <v>209.31200000000001</v>
      </c>
      <c r="J284" s="1">
        <v>439.923</v>
      </c>
      <c r="K284" s="1">
        <v>547.66899999999998</v>
      </c>
      <c r="L284" s="1">
        <v>639.22199999999998</v>
      </c>
      <c r="M284" s="1">
        <v>696.30799999999999</v>
      </c>
      <c r="N284" s="1">
        <v>718.83199999999999</v>
      </c>
      <c r="O284" s="1">
        <v>707.47400000000005</v>
      </c>
      <c r="P284" s="1">
        <v>656.60199999999998</v>
      </c>
      <c r="Q284" s="1">
        <v>577.66899999999998</v>
      </c>
      <c r="R284" s="1">
        <v>419.60899999999998</v>
      </c>
      <c r="S284" s="1">
        <v>313.70800000000003</v>
      </c>
      <c r="T284" s="1">
        <v>466.18799999999999</v>
      </c>
      <c r="U284" s="1">
        <v>466.58199999999999</v>
      </c>
      <c r="V284" s="1">
        <v>385.13200000000001</v>
      </c>
      <c r="W284" s="1">
        <v>329.27300000000002</v>
      </c>
      <c r="X284" s="1">
        <v>301.60399999999998</v>
      </c>
      <c r="Y284" s="1">
        <v>265.41500000000002</v>
      </c>
      <c r="Z284" s="6">
        <v>9995.6479999999992</v>
      </c>
    </row>
    <row r="285" spans="1:26" ht="14.4" x14ac:dyDescent="0.3">
      <c r="A285" s="3">
        <v>45574</v>
      </c>
      <c r="B285" s="1">
        <v>263.67700000000002</v>
      </c>
      <c r="C285" s="1">
        <v>261.392</v>
      </c>
      <c r="D285" s="1">
        <v>259.55799999999999</v>
      </c>
      <c r="E285" s="1">
        <v>258.88400000000001</v>
      </c>
      <c r="F285" s="1">
        <v>263.81099999999998</v>
      </c>
      <c r="G285" s="1">
        <v>275.93099999999998</v>
      </c>
      <c r="H285" s="1">
        <v>224.74299999999999</v>
      </c>
      <c r="I285" s="1">
        <v>197.46899999999999</v>
      </c>
      <c r="J285" s="1">
        <v>405.029</v>
      </c>
      <c r="K285" s="1">
        <v>534.82399999999996</v>
      </c>
      <c r="L285" s="1">
        <v>621.41200000000003</v>
      </c>
      <c r="M285" s="1">
        <v>723.01199999999994</v>
      </c>
      <c r="N285" s="1">
        <v>719.73</v>
      </c>
      <c r="O285" s="1">
        <v>707.58900000000006</v>
      </c>
      <c r="P285" s="1">
        <v>655.83900000000006</v>
      </c>
      <c r="Q285" s="1">
        <v>563.03800000000001</v>
      </c>
      <c r="R285" s="1">
        <v>378.613</v>
      </c>
      <c r="S285" s="1">
        <v>292.19499999999999</v>
      </c>
      <c r="T285" s="1">
        <v>457.56099999999998</v>
      </c>
      <c r="U285" s="1">
        <v>463.702</v>
      </c>
      <c r="V285" s="1">
        <v>428.21800000000002</v>
      </c>
      <c r="W285" s="1">
        <v>387.363</v>
      </c>
      <c r="X285" s="1">
        <v>311.64299999999997</v>
      </c>
      <c r="Y285" s="1">
        <v>280.678</v>
      </c>
      <c r="Z285" s="6">
        <v>9935.9110000000001</v>
      </c>
    </row>
    <row r="286" spans="1:26" ht="14.4" x14ac:dyDescent="0.3">
      <c r="A286" s="3">
        <v>45575</v>
      </c>
      <c r="B286" s="1">
        <v>271.84399999999999</v>
      </c>
      <c r="C286" s="1">
        <v>262.137</v>
      </c>
      <c r="D286" s="1">
        <v>258.33100000000002</v>
      </c>
      <c r="E286" s="1">
        <v>248.10599999999999</v>
      </c>
      <c r="F286" s="1">
        <v>257.54199999999997</v>
      </c>
      <c r="G286" s="1">
        <v>270.33600000000001</v>
      </c>
      <c r="H286" s="1">
        <v>225.977</v>
      </c>
      <c r="I286" s="1">
        <v>210.60300000000001</v>
      </c>
      <c r="J286" s="1">
        <v>408.24099999999999</v>
      </c>
      <c r="K286" s="1">
        <v>532.77300000000002</v>
      </c>
      <c r="L286" s="1">
        <v>619.524</v>
      </c>
      <c r="M286" s="1">
        <v>689.45299999999997</v>
      </c>
      <c r="N286" s="1">
        <v>741.70100000000002</v>
      </c>
      <c r="O286" s="1">
        <v>736.68899999999996</v>
      </c>
      <c r="P286" s="1">
        <v>660.36800000000005</v>
      </c>
      <c r="Q286" s="1">
        <v>581.59</v>
      </c>
      <c r="R286" s="1">
        <v>415.274</v>
      </c>
      <c r="S286" s="1">
        <v>298.68700000000001</v>
      </c>
      <c r="T286" s="1">
        <v>454.87799999999999</v>
      </c>
      <c r="U286" s="1">
        <v>474.19</v>
      </c>
      <c r="V286" s="1">
        <v>456.87900000000002</v>
      </c>
      <c r="W286" s="1">
        <v>340.14400000000001</v>
      </c>
      <c r="X286" s="1">
        <v>311.56200000000001</v>
      </c>
      <c r="Y286" s="1">
        <v>274.62599999999998</v>
      </c>
      <c r="Z286" s="6">
        <v>10001.455000000002</v>
      </c>
    </row>
    <row r="287" spans="1:26" ht="14.4" x14ac:dyDescent="0.3">
      <c r="A287" s="3">
        <v>45576</v>
      </c>
      <c r="B287" s="1">
        <v>274.86799999999999</v>
      </c>
      <c r="C287" s="1">
        <v>275.34100000000001</v>
      </c>
      <c r="D287" s="1">
        <v>270.351</v>
      </c>
      <c r="E287" s="1">
        <v>278.76299999999998</v>
      </c>
      <c r="F287" s="1">
        <v>278.649</v>
      </c>
      <c r="G287" s="1">
        <v>287.42599999999999</v>
      </c>
      <c r="H287" s="1">
        <v>222.91399999999999</v>
      </c>
      <c r="I287" s="1">
        <v>164.91800000000001</v>
      </c>
      <c r="J287" s="1">
        <v>316.33600000000001</v>
      </c>
      <c r="K287" s="1">
        <v>456.57499999999999</v>
      </c>
      <c r="L287" s="1">
        <v>569.18600000000004</v>
      </c>
      <c r="M287" s="1">
        <v>606.96</v>
      </c>
      <c r="N287" s="1">
        <v>617.84400000000005</v>
      </c>
      <c r="O287" s="1">
        <v>589.14300000000003</v>
      </c>
      <c r="P287" s="1">
        <v>514.26400000000001</v>
      </c>
      <c r="Q287" s="1">
        <v>405.541</v>
      </c>
      <c r="R287" s="1">
        <v>239.91499999999999</v>
      </c>
      <c r="S287" s="1">
        <v>122.42700000000001</v>
      </c>
      <c r="T287" s="1">
        <v>256.63299999999998</v>
      </c>
      <c r="U287" s="1">
        <v>277.98</v>
      </c>
      <c r="V287" s="1">
        <v>270.077</v>
      </c>
      <c r="W287" s="1">
        <v>266.13200000000001</v>
      </c>
      <c r="X287" s="1">
        <v>264.19099999999997</v>
      </c>
      <c r="Y287" s="1">
        <v>262.16199999999998</v>
      </c>
      <c r="Z287" s="6">
        <v>8088.5959999999995</v>
      </c>
    </row>
    <row r="288" spans="1:26" ht="14.4" x14ac:dyDescent="0.3">
      <c r="A288" s="3">
        <v>45577</v>
      </c>
      <c r="B288" s="1">
        <v>257.53100000000001</v>
      </c>
      <c r="C288" s="1">
        <v>258.30900000000003</v>
      </c>
      <c r="D288" s="1">
        <v>259.90300000000002</v>
      </c>
      <c r="E288" s="1">
        <v>255.81200000000001</v>
      </c>
      <c r="F288" s="1">
        <v>255.43</v>
      </c>
      <c r="G288" s="1">
        <v>255.93100000000001</v>
      </c>
      <c r="H288" s="1">
        <v>186.358</v>
      </c>
      <c r="I288" s="1">
        <v>133.74</v>
      </c>
      <c r="J288" s="1">
        <v>288.66500000000002</v>
      </c>
      <c r="K288" s="1">
        <v>430.18700000000001</v>
      </c>
      <c r="L288" s="1">
        <v>519.11</v>
      </c>
      <c r="M288" s="1">
        <v>574.49300000000005</v>
      </c>
      <c r="N288" s="1">
        <v>589.82000000000005</v>
      </c>
      <c r="O288" s="1">
        <v>550.29100000000005</v>
      </c>
      <c r="P288" s="1">
        <v>507.803</v>
      </c>
      <c r="Q288" s="1">
        <v>398.31099999999998</v>
      </c>
      <c r="R288" s="1">
        <v>240.60599999999999</v>
      </c>
      <c r="S288" s="1">
        <v>120.218</v>
      </c>
      <c r="T288" s="1">
        <v>293.75599999999997</v>
      </c>
      <c r="U288" s="1">
        <v>318.416</v>
      </c>
      <c r="V288" s="1">
        <v>325.97500000000002</v>
      </c>
      <c r="W288" s="1">
        <v>316.46199999999999</v>
      </c>
      <c r="X288" s="1">
        <v>306.97399999999999</v>
      </c>
      <c r="Y288" s="1">
        <v>279.387</v>
      </c>
      <c r="Z288" s="6">
        <v>7923.4880000000003</v>
      </c>
    </row>
    <row r="289" spans="1:26" ht="14.4" x14ac:dyDescent="0.3">
      <c r="A289" s="3">
        <v>45578</v>
      </c>
      <c r="B289" s="1">
        <v>266.58199999999999</v>
      </c>
      <c r="C289" s="1">
        <v>262.327</v>
      </c>
      <c r="D289" s="1">
        <v>264.197</v>
      </c>
      <c r="E289" s="1">
        <v>259.07900000000001</v>
      </c>
      <c r="F289" s="1">
        <v>272.178</v>
      </c>
      <c r="G289" s="1">
        <v>276.73399999999998</v>
      </c>
      <c r="H289" s="1">
        <v>223.25899999999999</v>
      </c>
      <c r="I289" s="1">
        <v>203.18600000000001</v>
      </c>
      <c r="J289" s="1">
        <v>390.32900000000001</v>
      </c>
      <c r="K289" s="1">
        <v>535.98400000000004</v>
      </c>
      <c r="L289" s="1">
        <v>640.721</v>
      </c>
      <c r="M289" s="1">
        <v>709.51400000000001</v>
      </c>
      <c r="N289" s="1">
        <v>711.17399999999998</v>
      </c>
      <c r="O289" s="1">
        <v>713.25099999999998</v>
      </c>
      <c r="P289" s="1">
        <v>671.72</v>
      </c>
      <c r="Q289" s="1">
        <v>576.49900000000002</v>
      </c>
      <c r="R289" s="1">
        <v>455.59399999999999</v>
      </c>
      <c r="S289" s="1">
        <v>370.35700000000003</v>
      </c>
      <c r="T289" s="1">
        <v>520.99800000000005</v>
      </c>
      <c r="U289" s="1">
        <v>476.22199999999998</v>
      </c>
      <c r="V289" s="1">
        <v>468.88600000000002</v>
      </c>
      <c r="W289" s="1">
        <v>395.41899999999998</v>
      </c>
      <c r="X289" s="1">
        <v>313.64400000000001</v>
      </c>
      <c r="Y289" s="1">
        <v>296.24400000000003</v>
      </c>
      <c r="Z289" s="6">
        <v>10274.098</v>
      </c>
    </row>
    <row r="290" spans="1:26" ht="14.4" x14ac:dyDescent="0.3">
      <c r="A290" s="3">
        <v>45579</v>
      </c>
      <c r="B290" s="1">
        <v>276.33300000000003</v>
      </c>
      <c r="C290" s="1">
        <v>271.84300000000002</v>
      </c>
      <c r="D290" s="1">
        <v>265.54599999999999</v>
      </c>
      <c r="E290" s="1">
        <v>261.23500000000001</v>
      </c>
      <c r="F290" s="1">
        <v>271.65300000000002</v>
      </c>
      <c r="G290" s="1">
        <v>286.613</v>
      </c>
      <c r="H290" s="1">
        <v>233.79300000000001</v>
      </c>
      <c r="I290" s="1">
        <v>190.078</v>
      </c>
      <c r="J290" s="1">
        <v>369.59300000000002</v>
      </c>
      <c r="K290" s="1">
        <v>510.62400000000002</v>
      </c>
      <c r="L290" s="1">
        <v>612.12</v>
      </c>
      <c r="M290" s="1">
        <v>692.24300000000005</v>
      </c>
      <c r="N290" s="1">
        <v>714.13599999999997</v>
      </c>
      <c r="O290" s="1">
        <v>684.70799999999997</v>
      </c>
      <c r="P290" s="1">
        <v>605.66999999999996</v>
      </c>
      <c r="Q290" s="1">
        <v>513.61900000000003</v>
      </c>
      <c r="R290" s="1">
        <v>359.97500000000002</v>
      </c>
      <c r="S290" s="1">
        <v>252.20099999999999</v>
      </c>
      <c r="T290" s="1">
        <v>451.97300000000001</v>
      </c>
      <c r="U290" s="1">
        <v>452.25099999999998</v>
      </c>
      <c r="V290" s="1">
        <v>428.94400000000002</v>
      </c>
      <c r="W290" s="1">
        <v>370.69400000000002</v>
      </c>
      <c r="X290" s="1">
        <v>316.63400000000001</v>
      </c>
      <c r="Y290" s="1">
        <v>269.06099999999998</v>
      </c>
      <c r="Z290" s="6">
        <v>9661.5399999999972</v>
      </c>
    </row>
    <row r="291" spans="1:26" ht="14.4" x14ac:dyDescent="0.3">
      <c r="A291" s="3">
        <v>45580</v>
      </c>
      <c r="B291" s="1">
        <v>268.70100000000002</v>
      </c>
      <c r="C291" s="1">
        <v>267.85599999999999</v>
      </c>
      <c r="D291" s="1">
        <v>262.25799999999998</v>
      </c>
      <c r="E291" s="1">
        <v>261.85599999999999</v>
      </c>
      <c r="F291" s="1">
        <v>267.42700000000002</v>
      </c>
      <c r="G291" s="1">
        <v>285.31900000000002</v>
      </c>
      <c r="H291" s="1">
        <v>234.84299999999999</v>
      </c>
      <c r="I291" s="1">
        <v>177.53</v>
      </c>
      <c r="J291" s="1">
        <v>343.11700000000002</v>
      </c>
      <c r="K291" s="1">
        <v>497.82499999999999</v>
      </c>
      <c r="L291" s="1">
        <v>620.596</v>
      </c>
      <c r="M291" s="1">
        <v>693.07</v>
      </c>
      <c r="N291" s="1">
        <v>705.63699999999994</v>
      </c>
      <c r="O291" s="1">
        <v>690.53</v>
      </c>
      <c r="P291" s="1">
        <v>637.37</v>
      </c>
      <c r="Q291" s="1">
        <v>522.02200000000005</v>
      </c>
      <c r="R291" s="1">
        <v>358.00900000000001</v>
      </c>
      <c r="S291" s="1">
        <v>257.66399999999999</v>
      </c>
      <c r="T291" s="1">
        <v>422.28199999999998</v>
      </c>
      <c r="U291" s="1">
        <v>424.04399999999998</v>
      </c>
      <c r="V291" s="1">
        <v>399.71899999999999</v>
      </c>
      <c r="W291" s="1">
        <v>350.22800000000001</v>
      </c>
      <c r="X291" s="1">
        <v>311.47500000000002</v>
      </c>
      <c r="Y291" s="1">
        <v>275.39</v>
      </c>
      <c r="Z291" s="6">
        <v>9534.7679999999982</v>
      </c>
    </row>
    <row r="292" spans="1:26" ht="14.4" x14ac:dyDescent="0.3">
      <c r="A292" s="3">
        <v>45581</v>
      </c>
      <c r="B292" s="1">
        <v>273.149</v>
      </c>
      <c r="C292" s="1">
        <v>267.97300000000001</v>
      </c>
      <c r="D292" s="1">
        <v>267.827</v>
      </c>
      <c r="E292" s="1">
        <v>266.40499999999997</v>
      </c>
      <c r="F292" s="1">
        <v>267.08199999999999</v>
      </c>
      <c r="G292" s="1">
        <v>275.07799999999997</v>
      </c>
      <c r="H292" s="1">
        <v>224.625</v>
      </c>
      <c r="I292" s="1">
        <v>146.006</v>
      </c>
      <c r="J292" s="1">
        <v>287.96300000000002</v>
      </c>
      <c r="K292" s="1">
        <v>418.26299999999998</v>
      </c>
      <c r="L292" s="1">
        <v>516.178</v>
      </c>
      <c r="M292" s="1">
        <v>588.101</v>
      </c>
      <c r="N292" s="1">
        <v>602.096</v>
      </c>
      <c r="O292" s="1">
        <v>568.16899999999998</v>
      </c>
      <c r="P292" s="1">
        <v>491.036</v>
      </c>
      <c r="Q292" s="1">
        <v>380.05500000000001</v>
      </c>
      <c r="R292" s="1">
        <v>236.10300000000001</v>
      </c>
      <c r="S292" s="1">
        <v>142.56100000000001</v>
      </c>
      <c r="T292" s="1">
        <v>326.08100000000002</v>
      </c>
      <c r="U292" s="1">
        <v>324.51499999999999</v>
      </c>
      <c r="V292" s="1">
        <v>314.57499999999999</v>
      </c>
      <c r="W292" s="1">
        <v>310.62</v>
      </c>
      <c r="X292" s="1">
        <v>308.28399999999999</v>
      </c>
      <c r="Y292" s="1">
        <v>285.04399999999998</v>
      </c>
      <c r="Z292" s="6">
        <v>8087.7889999999998</v>
      </c>
    </row>
    <row r="293" spans="1:26" ht="14.4" x14ac:dyDescent="0.3">
      <c r="A293" s="3">
        <v>45582</v>
      </c>
      <c r="B293" s="1">
        <v>270.791</v>
      </c>
      <c r="C293" s="1">
        <v>260.858</v>
      </c>
      <c r="D293" s="1">
        <v>260.34800000000001</v>
      </c>
      <c r="E293" s="1">
        <v>260.01100000000002</v>
      </c>
      <c r="F293" s="1">
        <v>271.48500000000001</v>
      </c>
      <c r="G293" s="1">
        <v>277.95800000000003</v>
      </c>
      <c r="H293" s="1">
        <v>232.989</v>
      </c>
      <c r="I293" s="1">
        <v>155.96700000000001</v>
      </c>
      <c r="J293" s="1">
        <v>301.56099999999998</v>
      </c>
      <c r="K293" s="1">
        <v>456.99200000000002</v>
      </c>
      <c r="L293" s="1">
        <v>464.95400000000001</v>
      </c>
      <c r="M293" s="1">
        <v>466.01799999999997</v>
      </c>
      <c r="N293" s="1">
        <v>500.74700000000001</v>
      </c>
      <c r="O293" s="1">
        <v>536.61199999999997</v>
      </c>
      <c r="P293" s="1">
        <v>552.12300000000005</v>
      </c>
      <c r="Q293" s="1">
        <v>437.96</v>
      </c>
      <c r="R293" s="1">
        <v>237.46700000000001</v>
      </c>
      <c r="S293" s="1">
        <v>144.88800000000001</v>
      </c>
      <c r="T293" s="1">
        <v>321.58999999999997</v>
      </c>
      <c r="U293" s="1">
        <v>320.41699999999997</v>
      </c>
      <c r="V293" s="1">
        <v>317.37599999999998</v>
      </c>
      <c r="W293" s="1">
        <v>319.37900000000002</v>
      </c>
      <c r="X293" s="1">
        <v>300.87799999999999</v>
      </c>
      <c r="Y293" s="1">
        <v>275.45400000000001</v>
      </c>
      <c r="Z293" s="6">
        <v>7944.8230000000003</v>
      </c>
    </row>
    <row r="294" spans="1:26" ht="14.4" x14ac:dyDescent="0.3">
      <c r="A294" s="3">
        <v>45583</v>
      </c>
      <c r="B294" s="1">
        <v>260.33199999999999</v>
      </c>
      <c r="C294" s="1">
        <v>254.26900000000001</v>
      </c>
      <c r="D294" s="1">
        <v>254.602</v>
      </c>
      <c r="E294" s="1">
        <v>264.58999999999997</v>
      </c>
      <c r="F294" s="1">
        <v>266.375</v>
      </c>
      <c r="G294" s="1">
        <v>273.76600000000002</v>
      </c>
      <c r="H294" s="1">
        <v>227.732</v>
      </c>
      <c r="I294" s="1">
        <v>154.04499999999999</v>
      </c>
      <c r="J294" s="1">
        <v>292.84399999999999</v>
      </c>
      <c r="K294" s="1">
        <v>422.87299999999999</v>
      </c>
      <c r="L294" s="1">
        <v>522.86500000000001</v>
      </c>
      <c r="M294" s="1">
        <v>539.60599999999999</v>
      </c>
      <c r="N294" s="1">
        <v>534.79100000000005</v>
      </c>
      <c r="O294" s="1">
        <v>566.08699999999999</v>
      </c>
      <c r="P294" s="1">
        <v>522.57500000000005</v>
      </c>
      <c r="Q294" s="1">
        <v>347.72500000000002</v>
      </c>
      <c r="R294" s="1">
        <v>248.46600000000001</v>
      </c>
      <c r="S294" s="1">
        <v>157.309</v>
      </c>
      <c r="T294" s="1">
        <v>280.87700000000001</v>
      </c>
      <c r="U294" s="1">
        <v>273.62299999999999</v>
      </c>
      <c r="V294" s="1">
        <v>272.72000000000003</v>
      </c>
      <c r="W294" s="1">
        <v>275.66500000000002</v>
      </c>
      <c r="X294" s="1">
        <v>273.08499999999998</v>
      </c>
      <c r="Y294" s="1">
        <v>266.66300000000001</v>
      </c>
      <c r="Z294" s="6">
        <v>7753.4850000000006</v>
      </c>
    </row>
    <row r="295" spans="1:26" ht="14.4" x14ac:dyDescent="0.3">
      <c r="A295" s="3">
        <v>45584</v>
      </c>
      <c r="B295" s="1">
        <v>269.815</v>
      </c>
      <c r="C295" s="1">
        <v>261.79000000000002</v>
      </c>
      <c r="D295" s="1">
        <v>259.255</v>
      </c>
      <c r="E295" s="1">
        <v>257.24099999999999</v>
      </c>
      <c r="F295" s="1">
        <v>258.43200000000002</v>
      </c>
      <c r="G295" s="1">
        <v>262.87900000000002</v>
      </c>
      <c r="H295" s="1">
        <v>207.46299999999999</v>
      </c>
      <c r="I295" s="1">
        <v>134.47900000000001</v>
      </c>
      <c r="J295" s="1">
        <v>302.62900000000002</v>
      </c>
      <c r="K295" s="1">
        <v>452.31200000000001</v>
      </c>
      <c r="L295" s="1">
        <v>540.66499999999996</v>
      </c>
      <c r="M295" s="1">
        <v>597.524</v>
      </c>
      <c r="N295" s="1">
        <v>601.85199999999998</v>
      </c>
      <c r="O295" s="1">
        <v>592.37599999999998</v>
      </c>
      <c r="P295" s="1">
        <v>527.99300000000005</v>
      </c>
      <c r="Q295" s="1">
        <v>415.87400000000002</v>
      </c>
      <c r="R295" s="1">
        <v>267.31700000000001</v>
      </c>
      <c r="S295" s="1">
        <v>148.483</v>
      </c>
      <c r="T295" s="1">
        <v>313.52800000000002</v>
      </c>
      <c r="U295" s="1">
        <v>313.096</v>
      </c>
      <c r="V295" s="1">
        <v>307.10000000000002</v>
      </c>
      <c r="W295" s="1">
        <v>307.404</v>
      </c>
      <c r="X295" s="1">
        <v>303.904</v>
      </c>
      <c r="Y295" s="1">
        <v>274.07900000000001</v>
      </c>
      <c r="Z295" s="6">
        <v>8177.4900000000016</v>
      </c>
    </row>
    <row r="296" spans="1:26" ht="14.4" x14ac:dyDescent="0.3">
      <c r="A296" s="3">
        <v>45585</v>
      </c>
      <c r="B296" s="1">
        <v>267.214</v>
      </c>
      <c r="C296" s="1">
        <v>258.07</v>
      </c>
      <c r="D296" s="1">
        <v>257.55</v>
      </c>
      <c r="E296" s="1">
        <v>256.32299999999998</v>
      </c>
      <c r="F296" s="1">
        <v>266.29399999999998</v>
      </c>
      <c r="G296" s="1">
        <v>280.85199999999998</v>
      </c>
      <c r="H296" s="1">
        <v>232.23400000000001</v>
      </c>
      <c r="I296" s="1">
        <v>141.25899999999999</v>
      </c>
      <c r="J296" s="1">
        <v>309.09199999999998</v>
      </c>
      <c r="K296" s="1">
        <v>472.00200000000001</v>
      </c>
      <c r="L296" s="1">
        <v>557.51</v>
      </c>
      <c r="M296" s="1">
        <v>624.36400000000003</v>
      </c>
      <c r="N296" s="1">
        <v>633.32100000000003</v>
      </c>
      <c r="O296" s="1">
        <v>615.31799999999998</v>
      </c>
      <c r="P296" s="1">
        <v>539.76099999999997</v>
      </c>
      <c r="Q296" s="1">
        <v>426.74299999999999</v>
      </c>
      <c r="R296" s="1">
        <v>305.73500000000001</v>
      </c>
      <c r="S296" s="1">
        <v>205.00200000000001</v>
      </c>
      <c r="T296" s="1">
        <v>387.65899999999999</v>
      </c>
      <c r="U296" s="1">
        <v>404.93099999999998</v>
      </c>
      <c r="V296" s="1">
        <v>368.70100000000002</v>
      </c>
      <c r="W296" s="1">
        <v>328.6</v>
      </c>
      <c r="X296" s="1">
        <v>299.99400000000003</v>
      </c>
      <c r="Y296" s="1">
        <v>265.81700000000001</v>
      </c>
      <c r="Z296" s="6">
        <v>8704.3460000000014</v>
      </c>
    </row>
    <row r="297" spans="1:26" ht="14.4" x14ac:dyDescent="0.3">
      <c r="A297" s="3">
        <v>45586</v>
      </c>
      <c r="B297" s="1">
        <v>256.59399999999999</v>
      </c>
      <c r="C297" s="1">
        <v>254.16499999999999</v>
      </c>
      <c r="D297" s="1">
        <v>251.58199999999999</v>
      </c>
      <c r="E297" s="1">
        <v>253.61500000000001</v>
      </c>
      <c r="F297" s="1">
        <v>262.98200000000003</v>
      </c>
      <c r="G297" s="1">
        <v>272.60899999999998</v>
      </c>
      <c r="H297" s="1">
        <v>232.14400000000001</v>
      </c>
      <c r="I297" s="1">
        <v>142.72900000000001</v>
      </c>
      <c r="J297" s="1">
        <v>299.47000000000003</v>
      </c>
      <c r="K297" s="1">
        <v>448.72399999999999</v>
      </c>
      <c r="L297" s="1">
        <v>539.49599999999998</v>
      </c>
      <c r="M297" s="1">
        <v>604.55200000000002</v>
      </c>
      <c r="N297" s="1">
        <v>621.46600000000001</v>
      </c>
      <c r="O297" s="1">
        <v>597.524</v>
      </c>
      <c r="P297" s="1">
        <v>517.91800000000001</v>
      </c>
      <c r="Q297" s="1">
        <v>412.21100000000001</v>
      </c>
      <c r="R297" s="1">
        <v>261.82900000000001</v>
      </c>
      <c r="S297" s="1">
        <v>177.85599999999999</v>
      </c>
      <c r="T297" s="1">
        <v>376.11799999999999</v>
      </c>
      <c r="U297" s="1">
        <v>386.16</v>
      </c>
      <c r="V297" s="1">
        <v>354.577</v>
      </c>
      <c r="W297" s="1">
        <v>335.15</v>
      </c>
      <c r="X297" s="1">
        <v>300.83199999999999</v>
      </c>
      <c r="Y297" s="1">
        <v>254.04300000000001</v>
      </c>
      <c r="Z297" s="6">
        <v>8414.3460000000014</v>
      </c>
    </row>
    <row r="298" spans="1:26" ht="14.4" x14ac:dyDescent="0.3">
      <c r="A298" s="3">
        <v>45587</v>
      </c>
      <c r="B298" s="1">
        <v>251.74299999999999</v>
      </c>
      <c r="C298" s="1">
        <v>253.01</v>
      </c>
      <c r="D298" s="1">
        <v>251.577</v>
      </c>
      <c r="E298" s="1">
        <v>253.655</v>
      </c>
      <c r="F298" s="1">
        <v>270.59899999999999</v>
      </c>
      <c r="G298" s="1">
        <v>269.83</v>
      </c>
      <c r="H298" s="1">
        <v>232.54599999999999</v>
      </c>
      <c r="I298" s="1">
        <v>150.77600000000001</v>
      </c>
      <c r="J298" s="1">
        <v>303.81</v>
      </c>
      <c r="K298" s="1">
        <v>461.39</v>
      </c>
      <c r="L298" s="1">
        <v>564.351</v>
      </c>
      <c r="M298" s="1">
        <v>625.31700000000001</v>
      </c>
      <c r="N298" s="1">
        <v>627.46600000000001</v>
      </c>
      <c r="O298" s="1">
        <v>605.82600000000002</v>
      </c>
      <c r="P298" s="1">
        <v>536.13400000000001</v>
      </c>
      <c r="Q298" s="1">
        <v>422.702</v>
      </c>
      <c r="R298" s="1">
        <v>243.42099999999999</v>
      </c>
      <c r="S298" s="1">
        <v>183.60400000000001</v>
      </c>
      <c r="T298" s="1">
        <v>371.70400000000001</v>
      </c>
      <c r="U298" s="1">
        <v>362.72</v>
      </c>
      <c r="V298" s="1">
        <v>353.74599999999998</v>
      </c>
      <c r="W298" s="1">
        <v>322.64299999999997</v>
      </c>
      <c r="X298" s="1">
        <v>302.89699999999999</v>
      </c>
      <c r="Y298" s="1">
        <v>265.101</v>
      </c>
      <c r="Z298" s="6">
        <v>8486.5680000000011</v>
      </c>
    </row>
    <row r="299" spans="1:26" ht="14.4" x14ac:dyDescent="0.3">
      <c r="A299" s="3">
        <v>45588</v>
      </c>
      <c r="B299" s="1">
        <v>264.892</v>
      </c>
      <c r="C299" s="1">
        <v>252.339</v>
      </c>
      <c r="D299" s="1">
        <v>254.47300000000001</v>
      </c>
      <c r="E299" s="1">
        <v>250.63399999999999</v>
      </c>
      <c r="F299" s="1">
        <v>254.709</v>
      </c>
      <c r="G299" s="1">
        <v>269.03899999999999</v>
      </c>
      <c r="H299" s="1">
        <v>235.89400000000001</v>
      </c>
      <c r="I299" s="1">
        <v>141.571</v>
      </c>
      <c r="J299" s="1">
        <v>281.47300000000001</v>
      </c>
      <c r="K299" s="1">
        <v>433.59500000000003</v>
      </c>
      <c r="L299" s="1">
        <v>551.63099999999997</v>
      </c>
      <c r="M299" s="1">
        <v>604.50900000000001</v>
      </c>
      <c r="N299" s="1">
        <v>608.29</v>
      </c>
      <c r="O299" s="1">
        <v>585.57100000000003</v>
      </c>
      <c r="P299" s="1">
        <v>506.96300000000002</v>
      </c>
      <c r="Q299" s="1">
        <v>383.48200000000003</v>
      </c>
      <c r="R299" s="1">
        <v>215.73599999999999</v>
      </c>
      <c r="S299" s="1">
        <v>136.72399999999999</v>
      </c>
      <c r="T299" s="1">
        <v>324.40899999999999</v>
      </c>
      <c r="U299" s="1">
        <v>304.50700000000001</v>
      </c>
      <c r="V299" s="1">
        <v>300.45299999999997</v>
      </c>
      <c r="W299" s="1">
        <v>299.54899999999998</v>
      </c>
      <c r="X299" s="1">
        <v>309.97300000000001</v>
      </c>
      <c r="Y299" s="1">
        <v>285.88</v>
      </c>
      <c r="Z299" s="6">
        <v>8056.2959999999985</v>
      </c>
    </row>
    <row r="300" spans="1:26" ht="14.4" x14ac:dyDescent="0.3">
      <c r="A300" s="3">
        <v>45589</v>
      </c>
      <c r="B300" s="1">
        <v>271.91699999999997</v>
      </c>
      <c r="C300" s="1">
        <v>257.173</v>
      </c>
      <c r="D300" s="1">
        <v>257.76900000000001</v>
      </c>
      <c r="E300" s="1">
        <v>257.11599999999999</v>
      </c>
      <c r="F300" s="1">
        <v>266.43</v>
      </c>
      <c r="G300" s="1">
        <v>269.58999999999997</v>
      </c>
      <c r="H300" s="1">
        <v>230.81700000000001</v>
      </c>
      <c r="I300" s="1">
        <v>129.36500000000001</v>
      </c>
      <c r="J300" s="1">
        <v>278.214</v>
      </c>
      <c r="K300" s="1">
        <v>425.63799999999998</v>
      </c>
      <c r="L300" s="1">
        <v>520.24</v>
      </c>
      <c r="M300" s="1">
        <v>560.279</v>
      </c>
      <c r="N300" s="1">
        <v>566.23599999999999</v>
      </c>
      <c r="O300" s="1">
        <v>542.84699999999998</v>
      </c>
      <c r="P300" s="1">
        <v>480.44200000000001</v>
      </c>
      <c r="Q300" s="1">
        <v>368.78100000000001</v>
      </c>
      <c r="R300" s="1">
        <v>222.18</v>
      </c>
      <c r="S300" s="1">
        <v>154.73500000000001</v>
      </c>
      <c r="T300" s="1">
        <v>340.42500000000001</v>
      </c>
      <c r="U300" s="1">
        <v>349.88200000000001</v>
      </c>
      <c r="V300" s="1">
        <v>336.11</v>
      </c>
      <c r="W300" s="1">
        <v>312.90800000000002</v>
      </c>
      <c r="X300" s="1">
        <v>294.01900000000001</v>
      </c>
      <c r="Y300" s="1">
        <v>256.505</v>
      </c>
      <c r="Z300" s="6">
        <v>7949.6180000000004</v>
      </c>
    </row>
    <row r="301" spans="1:26" ht="14.4" x14ac:dyDescent="0.3">
      <c r="A301" s="3">
        <v>45590</v>
      </c>
      <c r="B301" s="1">
        <v>253.434</v>
      </c>
      <c r="C301" s="1">
        <v>253.33799999999999</v>
      </c>
      <c r="D301" s="1">
        <v>254.227</v>
      </c>
      <c r="E301" s="1">
        <v>262.17500000000001</v>
      </c>
      <c r="F301" s="1">
        <v>263.77</v>
      </c>
      <c r="G301" s="1">
        <v>272.399</v>
      </c>
      <c r="H301" s="1">
        <v>235.268</v>
      </c>
      <c r="I301" s="1">
        <v>147.124</v>
      </c>
      <c r="J301" s="1">
        <v>309.51400000000001</v>
      </c>
      <c r="K301" s="1">
        <v>433.726</v>
      </c>
      <c r="L301" s="1">
        <v>545.79899999999998</v>
      </c>
      <c r="M301" s="1">
        <v>605.721</v>
      </c>
      <c r="N301" s="1">
        <v>608.68899999999996</v>
      </c>
      <c r="O301" s="1">
        <v>574.30499999999995</v>
      </c>
      <c r="P301" s="1">
        <v>492.67700000000002</v>
      </c>
      <c r="Q301" s="1">
        <v>361.14499999999998</v>
      </c>
      <c r="R301" s="1">
        <v>217.83699999999999</v>
      </c>
      <c r="S301" s="1">
        <v>135.089</v>
      </c>
      <c r="T301" s="1">
        <v>279.06299999999999</v>
      </c>
      <c r="U301" s="1">
        <v>269.11</v>
      </c>
      <c r="V301" s="1">
        <v>270.18900000000002</v>
      </c>
      <c r="W301" s="1">
        <v>269.60599999999999</v>
      </c>
      <c r="X301" s="1">
        <v>273.65800000000002</v>
      </c>
      <c r="Y301" s="1">
        <v>271.63900000000001</v>
      </c>
      <c r="Z301" s="6">
        <v>7859.5019999999995</v>
      </c>
    </row>
    <row r="302" spans="1:26" ht="14.4" x14ac:dyDescent="0.3">
      <c r="A302" s="3">
        <v>45591</v>
      </c>
      <c r="B302" s="1">
        <v>259.06400000000002</v>
      </c>
      <c r="C302" s="1">
        <v>254.738</v>
      </c>
      <c r="D302" s="1">
        <v>253.524</v>
      </c>
      <c r="E302" s="1">
        <v>251.83699999999999</v>
      </c>
      <c r="F302" s="1">
        <v>251.43600000000001</v>
      </c>
      <c r="G302" s="1">
        <v>257.392</v>
      </c>
      <c r="H302" s="1">
        <v>218.51300000000001</v>
      </c>
      <c r="I302" s="1">
        <v>102.233</v>
      </c>
      <c r="J302" s="1">
        <v>235.15600000000001</v>
      </c>
      <c r="K302" s="1">
        <v>376.47500000000002</v>
      </c>
      <c r="L302" s="1">
        <v>481.75299999999999</v>
      </c>
      <c r="M302" s="1">
        <v>538.45500000000004</v>
      </c>
      <c r="N302" s="1">
        <v>550.26900000000001</v>
      </c>
      <c r="O302" s="1">
        <v>540.83100000000002</v>
      </c>
      <c r="P302" s="1">
        <v>458.97399999999999</v>
      </c>
      <c r="Q302" s="1">
        <v>334.23899999999998</v>
      </c>
      <c r="R302" s="1">
        <v>192.52799999999999</v>
      </c>
      <c r="S302" s="1">
        <v>131.08699999999999</v>
      </c>
      <c r="T302" s="1">
        <v>318.42399999999998</v>
      </c>
      <c r="U302" s="1">
        <v>309.101</v>
      </c>
      <c r="V302" s="1">
        <v>308.34199999999998</v>
      </c>
      <c r="W302" s="1">
        <v>301.20600000000002</v>
      </c>
      <c r="X302" s="1">
        <v>290.31700000000001</v>
      </c>
      <c r="Y302" s="1">
        <v>264.56200000000001</v>
      </c>
      <c r="Z302" s="6">
        <v>7480.4560000000001</v>
      </c>
    </row>
    <row r="303" spans="1:26" ht="14.4" x14ac:dyDescent="0.3">
      <c r="A303" s="3">
        <v>45592</v>
      </c>
      <c r="B303" s="1">
        <v>50.085999999999999</v>
      </c>
      <c r="C303" s="1">
        <v>99.998999999999995</v>
      </c>
      <c r="D303" s="1">
        <v>50.496000000000002</v>
      </c>
      <c r="E303" s="1">
        <v>61.338999999999999</v>
      </c>
      <c r="F303" s="1">
        <v>62.670999999999999</v>
      </c>
      <c r="G303" s="1">
        <v>69.478999999999999</v>
      </c>
      <c r="H303" s="1">
        <v>82.738</v>
      </c>
      <c r="I303" s="1">
        <v>176.934</v>
      </c>
      <c r="J303" s="1">
        <v>337.64800000000002</v>
      </c>
      <c r="K303" s="1">
        <v>419.55900000000003</v>
      </c>
      <c r="L303" s="1">
        <v>471.31799999999998</v>
      </c>
      <c r="M303" s="1">
        <v>486.935</v>
      </c>
      <c r="N303" s="1">
        <v>454.92</v>
      </c>
      <c r="O303" s="1">
        <v>414.98899999999998</v>
      </c>
      <c r="P303" s="1">
        <v>350.39800000000002</v>
      </c>
      <c r="Q303" s="1">
        <v>283.06200000000001</v>
      </c>
      <c r="R303" s="1">
        <v>264.88099999999997</v>
      </c>
      <c r="S303" s="1">
        <v>243.881</v>
      </c>
      <c r="T303" s="1">
        <v>199.71100000000001</v>
      </c>
      <c r="U303" s="1">
        <v>187.36199999999999</v>
      </c>
      <c r="V303" s="1">
        <v>143.93100000000001</v>
      </c>
      <c r="W303" s="1">
        <v>113.429</v>
      </c>
      <c r="X303" s="1">
        <v>81.680999999999997</v>
      </c>
      <c r="Y303" s="1">
        <v>73.777000000000001</v>
      </c>
      <c r="Z303" s="6">
        <v>5181.2240000000002</v>
      </c>
    </row>
    <row r="304" spans="1:26" ht="14.4" x14ac:dyDescent="0.3">
      <c r="A304" s="3">
        <v>45593</v>
      </c>
      <c r="B304" s="1">
        <v>256.822</v>
      </c>
      <c r="C304" s="1">
        <v>256.39</v>
      </c>
      <c r="D304" s="1">
        <v>254.893</v>
      </c>
      <c r="E304" s="1">
        <v>257.72199999999998</v>
      </c>
      <c r="F304" s="1">
        <v>266.875</v>
      </c>
      <c r="G304" s="1">
        <v>240.21600000000001</v>
      </c>
      <c r="H304" s="1">
        <v>141.97499999999999</v>
      </c>
      <c r="I304" s="1">
        <v>286.02999999999997</v>
      </c>
      <c r="J304" s="1">
        <v>449.92399999999998</v>
      </c>
      <c r="K304" s="1">
        <v>566.36199999999997</v>
      </c>
      <c r="L304" s="1">
        <v>638.23</v>
      </c>
      <c r="M304" s="1">
        <v>661.81799999999998</v>
      </c>
      <c r="N304" s="1">
        <v>627.59199999999998</v>
      </c>
      <c r="O304" s="1">
        <v>562.05200000000002</v>
      </c>
      <c r="P304" s="1">
        <v>452.64</v>
      </c>
      <c r="Q304" s="1">
        <v>340.31400000000002</v>
      </c>
      <c r="R304" s="1">
        <v>326.11399999999998</v>
      </c>
      <c r="S304" s="1">
        <v>443.71899999999999</v>
      </c>
      <c r="T304" s="1">
        <v>434.34199999999998</v>
      </c>
      <c r="U304" s="1">
        <v>410.84800000000001</v>
      </c>
      <c r="V304" s="1">
        <v>379.96800000000002</v>
      </c>
      <c r="W304" s="1">
        <v>358.20299999999997</v>
      </c>
      <c r="X304" s="1">
        <v>306.02600000000001</v>
      </c>
      <c r="Y304" s="1">
        <v>278.11399999999998</v>
      </c>
      <c r="Z304" s="6">
        <v>9197.1889999999985</v>
      </c>
    </row>
    <row r="305" spans="1:26" ht="14.4" x14ac:dyDescent="0.3">
      <c r="A305" s="3">
        <v>45594</v>
      </c>
      <c r="B305" s="1">
        <v>278.69499999999999</v>
      </c>
      <c r="C305" s="1">
        <v>267.54399999999998</v>
      </c>
      <c r="D305" s="1">
        <v>263.90199999999999</v>
      </c>
      <c r="E305" s="1">
        <v>262.91800000000001</v>
      </c>
      <c r="F305" s="1">
        <v>276.97899999999998</v>
      </c>
      <c r="G305" s="1">
        <v>253.46100000000001</v>
      </c>
      <c r="H305" s="1">
        <v>139.56800000000001</v>
      </c>
      <c r="I305" s="1">
        <v>287.39400000000001</v>
      </c>
      <c r="J305" s="1">
        <v>475.786</v>
      </c>
      <c r="K305" s="1">
        <v>592.89400000000001</v>
      </c>
      <c r="L305" s="1">
        <v>655.13900000000001</v>
      </c>
      <c r="M305" s="1">
        <v>669.64800000000002</v>
      </c>
      <c r="N305" s="1">
        <v>639.01400000000001</v>
      </c>
      <c r="O305" s="1">
        <v>551.94899999999996</v>
      </c>
      <c r="P305" s="1">
        <v>432.89600000000002</v>
      </c>
      <c r="Q305" s="1">
        <v>312.35399999999998</v>
      </c>
      <c r="R305" s="1">
        <v>284.68299999999999</v>
      </c>
      <c r="S305" s="1">
        <v>448.774</v>
      </c>
      <c r="T305" s="1">
        <v>406.21100000000001</v>
      </c>
      <c r="U305" s="1">
        <v>387.39600000000002</v>
      </c>
      <c r="V305" s="1">
        <v>368.01100000000002</v>
      </c>
      <c r="W305" s="1">
        <v>344.173</v>
      </c>
      <c r="X305" s="1">
        <v>302.87900000000002</v>
      </c>
      <c r="Y305" s="1">
        <v>268.37099999999998</v>
      </c>
      <c r="Z305" s="6">
        <v>9170.639000000001</v>
      </c>
    </row>
    <row r="306" spans="1:26" ht="14.4" x14ac:dyDescent="0.3">
      <c r="A306" s="3">
        <v>45595</v>
      </c>
      <c r="B306" s="1">
        <v>267.90800000000002</v>
      </c>
      <c r="C306" s="1">
        <v>265.27100000000002</v>
      </c>
      <c r="D306" s="1">
        <v>262.803</v>
      </c>
      <c r="E306" s="1">
        <v>264.04500000000002</v>
      </c>
      <c r="F306" s="1">
        <v>272.71699999999998</v>
      </c>
      <c r="G306" s="1">
        <v>252.27099999999999</v>
      </c>
      <c r="H306" s="1">
        <v>132.91900000000001</v>
      </c>
      <c r="I306" s="1">
        <v>256.53699999999998</v>
      </c>
      <c r="J306" s="1">
        <v>393.851</v>
      </c>
      <c r="K306" s="1">
        <v>534.58000000000004</v>
      </c>
      <c r="L306" s="1">
        <v>602.55200000000002</v>
      </c>
      <c r="M306" s="1">
        <v>632.67200000000003</v>
      </c>
      <c r="N306" s="1">
        <v>609.42100000000005</v>
      </c>
      <c r="O306" s="1">
        <v>514.44399999999996</v>
      </c>
      <c r="P306" s="1">
        <v>419.60599999999999</v>
      </c>
      <c r="Q306" s="1">
        <v>267.58800000000002</v>
      </c>
      <c r="R306" s="1">
        <v>257.59800000000001</v>
      </c>
      <c r="S306" s="1">
        <v>420.005</v>
      </c>
      <c r="T306" s="1">
        <v>420.959</v>
      </c>
      <c r="U306" s="1">
        <v>401.93700000000001</v>
      </c>
      <c r="V306" s="1">
        <v>356.14600000000002</v>
      </c>
      <c r="W306" s="1">
        <v>313.791</v>
      </c>
      <c r="X306" s="1">
        <v>295.57900000000001</v>
      </c>
      <c r="Y306" s="1">
        <v>274.02100000000002</v>
      </c>
      <c r="Z306" s="6">
        <v>8689.2209999999995</v>
      </c>
    </row>
    <row r="307" spans="1:26" ht="14.4" x14ac:dyDescent="0.3">
      <c r="A307" s="3">
        <v>45596</v>
      </c>
      <c r="B307" s="1">
        <v>262.262</v>
      </c>
      <c r="C307" s="1">
        <v>258.57299999999998</v>
      </c>
      <c r="D307" s="1">
        <v>256.709</v>
      </c>
      <c r="E307" s="1">
        <v>255.58799999999999</v>
      </c>
      <c r="F307" s="1">
        <v>269.00799999999998</v>
      </c>
      <c r="G307" s="1">
        <v>248.351</v>
      </c>
      <c r="H307" s="1">
        <v>124.35599999999999</v>
      </c>
      <c r="I307" s="1">
        <v>263.08999999999997</v>
      </c>
      <c r="J307" s="1">
        <v>456.83100000000002</v>
      </c>
      <c r="K307" s="1">
        <v>558.00699999999995</v>
      </c>
      <c r="L307" s="1">
        <v>617.98500000000001</v>
      </c>
      <c r="M307" s="1">
        <v>645.25699999999995</v>
      </c>
      <c r="N307" s="1">
        <v>602.65</v>
      </c>
      <c r="O307" s="1">
        <v>524.31399999999996</v>
      </c>
      <c r="P307" s="1">
        <v>350.73</v>
      </c>
      <c r="Q307" s="1">
        <v>287.93700000000001</v>
      </c>
      <c r="R307" s="1">
        <v>297.09500000000003</v>
      </c>
      <c r="S307" s="1">
        <v>439.541</v>
      </c>
      <c r="T307" s="1">
        <v>416.19900000000001</v>
      </c>
      <c r="U307" s="1">
        <v>406.50299999999999</v>
      </c>
      <c r="V307" s="1">
        <v>372.62299999999999</v>
      </c>
      <c r="W307" s="1">
        <v>323.971</v>
      </c>
      <c r="X307" s="1">
        <v>302.81200000000001</v>
      </c>
      <c r="Y307" s="1">
        <v>261.71199999999999</v>
      </c>
      <c r="Z307" s="6">
        <v>8802.1039999999975</v>
      </c>
    </row>
    <row r="308" spans="1:26" ht="14.4" x14ac:dyDescent="0.3">
      <c r="A308" s="3">
        <v>45597</v>
      </c>
      <c r="B308" s="1">
        <v>253.346</v>
      </c>
      <c r="C308" s="1">
        <v>254.18799999999999</v>
      </c>
      <c r="D308" s="1">
        <v>255.02099999999999</v>
      </c>
      <c r="E308" s="1">
        <v>263.524</v>
      </c>
      <c r="F308" s="1">
        <v>264.20100000000002</v>
      </c>
      <c r="G308" s="1">
        <v>245.32400000000001</v>
      </c>
      <c r="H308" s="1">
        <v>128.05600000000001</v>
      </c>
      <c r="I308" s="1">
        <v>248.64400000000001</v>
      </c>
      <c r="J308" s="1">
        <v>383.71600000000001</v>
      </c>
      <c r="K308" s="1">
        <v>492.62</v>
      </c>
      <c r="L308" s="1">
        <v>545.06899999999996</v>
      </c>
      <c r="M308" s="1">
        <v>556.91200000000003</v>
      </c>
      <c r="N308" s="1">
        <v>513.01199999999994</v>
      </c>
      <c r="O308" s="1">
        <v>431.06799999999998</v>
      </c>
      <c r="P308" s="1">
        <v>314.56599999999997</v>
      </c>
      <c r="Q308" s="1">
        <v>207.45500000000001</v>
      </c>
      <c r="R308" s="1">
        <v>164.19200000000001</v>
      </c>
      <c r="S308" s="1">
        <v>291.94600000000003</v>
      </c>
      <c r="T308" s="1">
        <v>284.18200000000002</v>
      </c>
      <c r="U308" s="1">
        <v>280.49599999999998</v>
      </c>
      <c r="V308" s="1">
        <v>284.096</v>
      </c>
      <c r="W308" s="1">
        <v>275.01600000000002</v>
      </c>
      <c r="X308" s="1">
        <v>276.87700000000001</v>
      </c>
      <c r="Y308" s="1">
        <v>272.01400000000001</v>
      </c>
      <c r="Z308" s="6">
        <v>7485.5410000000002</v>
      </c>
    </row>
    <row r="309" spans="1:26" ht="14.4" x14ac:dyDescent="0.3">
      <c r="A309" s="3">
        <v>45598</v>
      </c>
      <c r="B309" s="1">
        <v>268.33300000000003</v>
      </c>
      <c r="C309" s="1">
        <v>265.12200000000001</v>
      </c>
      <c r="D309" s="1">
        <v>261.13799999999998</v>
      </c>
      <c r="E309" s="1">
        <v>259.03699999999998</v>
      </c>
      <c r="F309" s="1">
        <v>263.46300000000002</v>
      </c>
      <c r="G309" s="1">
        <v>242.87299999999999</v>
      </c>
      <c r="H309" s="1">
        <v>110.48</v>
      </c>
      <c r="I309" s="1">
        <v>220.63900000000001</v>
      </c>
      <c r="J309" s="1">
        <v>349.14800000000002</v>
      </c>
      <c r="K309" s="1">
        <v>452.95699999999999</v>
      </c>
      <c r="L309" s="1">
        <v>501.55200000000002</v>
      </c>
      <c r="M309" s="1">
        <v>526.45000000000005</v>
      </c>
      <c r="N309" s="1">
        <v>510.61</v>
      </c>
      <c r="O309" s="1">
        <v>400.43200000000002</v>
      </c>
      <c r="P309" s="1">
        <v>315.57900000000001</v>
      </c>
      <c r="Q309" s="1">
        <v>187.941</v>
      </c>
      <c r="R309" s="1">
        <v>165.41300000000001</v>
      </c>
      <c r="S309" s="1">
        <v>320.39499999999998</v>
      </c>
      <c r="T309" s="1">
        <v>325.76600000000002</v>
      </c>
      <c r="U309" s="1">
        <v>321.87</v>
      </c>
      <c r="V309" s="1">
        <v>330.35700000000003</v>
      </c>
      <c r="W309" s="1">
        <v>314.96199999999999</v>
      </c>
      <c r="X309" s="1">
        <v>298.36599999999999</v>
      </c>
      <c r="Y309" s="1">
        <v>266.71800000000002</v>
      </c>
      <c r="Z309" s="6">
        <v>7479.6009999999997</v>
      </c>
    </row>
    <row r="310" spans="1:26" ht="14.4" x14ac:dyDescent="0.3">
      <c r="A310" s="3">
        <v>45599</v>
      </c>
      <c r="B310" s="1">
        <v>260</v>
      </c>
      <c r="C310" s="1">
        <v>258.89999999999998</v>
      </c>
      <c r="D310" s="1">
        <v>258.28500000000003</v>
      </c>
      <c r="E310" s="1">
        <v>260.06299999999999</v>
      </c>
      <c r="F310" s="1">
        <v>274.96100000000001</v>
      </c>
      <c r="G310" s="1">
        <v>263.07900000000001</v>
      </c>
      <c r="H310" s="1">
        <v>128.98599999999999</v>
      </c>
      <c r="I310" s="1">
        <v>217.958</v>
      </c>
      <c r="J310" s="1">
        <v>360.68700000000001</v>
      </c>
      <c r="K310" s="1">
        <v>512.27499999999998</v>
      </c>
      <c r="L310" s="1">
        <v>596.52700000000004</v>
      </c>
      <c r="M310" s="1">
        <v>607.33799999999997</v>
      </c>
      <c r="N310" s="1">
        <v>597.25699999999995</v>
      </c>
      <c r="O310" s="1">
        <v>466.34199999999998</v>
      </c>
      <c r="P310" s="1">
        <v>373.67599999999999</v>
      </c>
      <c r="Q310" s="1">
        <v>288.61799999999999</v>
      </c>
      <c r="R310" s="1">
        <v>317.42700000000002</v>
      </c>
      <c r="S310" s="1">
        <v>453.74</v>
      </c>
      <c r="T310" s="1">
        <v>423.892</v>
      </c>
      <c r="U310" s="1">
        <v>402.53899999999999</v>
      </c>
      <c r="V310" s="1">
        <v>381.77699999999999</v>
      </c>
      <c r="W310" s="1">
        <v>374.18400000000003</v>
      </c>
      <c r="X310" s="1">
        <v>346.78699999999998</v>
      </c>
      <c r="Y310" s="1">
        <v>289.74200000000002</v>
      </c>
      <c r="Z310" s="6">
        <v>8715.0399999999991</v>
      </c>
    </row>
    <row r="311" spans="1:26" ht="14.4" x14ac:dyDescent="0.3">
      <c r="A311" s="3">
        <v>45600</v>
      </c>
      <c r="B311" s="1">
        <v>237.548</v>
      </c>
      <c r="C311" s="1">
        <v>236.89500000000001</v>
      </c>
      <c r="D311" s="1">
        <v>234.858</v>
      </c>
      <c r="E311" s="1">
        <v>236.417</v>
      </c>
      <c r="F311" s="1">
        <v>247.94399999999999</v>
      </c>
      <c r="G311" s="1">
        <v>231.01900000000001</v>
      </c>
      <c r="H311" s="1">
        <v>110.79600000000001</v>
      </c>
      <c r="I311" s="1">
        <v>253.874</v>
      </c>
      <c r="J311" s="1">
        <v>412.57400000000001</v>
      </c>
      <c r="K311" s="1">
        <v>511.40899999999999</v>
      </c>
      <c r="L311" s="1">
        <v>577.34</v>
      </c>
      <c r="M311" s="1">
        <v>602.79300000000001</v>
      </c>
      <c r="N311" s="1">
        <v>559.78300000000002</v>
      </c>
      <c r="O311" s="1">
        <v>501.33699999999999</v>
      </c>
      <c r="P311" s="1">
        <v>360.322</v>
      </c>
      <c r="Q311" s="1">
        <v>276.62</v>
      </c>
      <c r="R311" s="1">
        <v>285.65699999999998</v>
      </c>
      <c r="S311" s="1">
        <v>410.53800000000001</v>
      </c>
      <c r="T311" s="1">
        <v>390.108</v>
      </c>
      <c r="U311" s="1">
        <v>363.548</v>
      </c>
      <c r="V311" s="1">
        <v>353.94099999999997</v>
      </c>
      <c r="W311" s="1">
        <v>315.29399999999998</v>
      </c>
      <c r="X311" s="1">
        <v>283.94400000000002</v>
      </c>
      <c r="Y311" s="1">
        <v>243.364</v>
      </c>
      <c r="Z311" s="6">
        <v>8237.9230000000025</v>
      </c>
    </row>
    <row r="312" spans="1:26" ht="14.4" x14ac:dyDescent="0.3">
      <c r="A312" s="3">
        <v>45601</v>
      </c>
      <c r="B312" s="1">
        <v>268.18099999999998</v>
      </c>
      <c r="C312" s="1">
        <v>265.29899999999998</v>
      </c>
      <c r="D312" s="1">
        <v>262.60899999999998</v>
      </c>
      <c r="E312" s="1">
        <v>262.98500000000001</v>
      </c>
      <c r="F312" s="1">
        <v>275.85899999999998</v>
      </c>
      <c r="G312" s="1">
        <v>270.69400000000002</v>
      </c>
      <c r="H312" s="1">
        <v>129.84399999999999</v>
      </c>
      <c r="I312" s="1">
        <v>264.36500000000001</v>
      </c>
      <c r="J312" s="1">
        <v>450.99400000000003</v>
      </c>
      <c r="K312" s="1">
        <v>541.92700000000002</v>
      </c>
      <c r="L312" s="1">
        <v>589.83500000000004</v>
      </c>
      <c r="M312" s="1">
        <v>611.68700000000001</v>
      </c>
      <c r="N312" s="1">
        <v>598.14700000000005</v>
      </c>
      <c r="O312" s="1">
        <v>527.75099999999998</v>
      </c>
      <c r="P312" s="1">
        <v>397.47199999999998</v>
      </c>
      <c r="Q312" s="1">
        <v>278.88299999999998</v>
      </c>
      <c r="R312" s="1">
        <v>303.26900000000001</v>
      </c>
      <c r="S312" s="1">
        <v>442.88799999999998</v>
      </c>
      <c r="T312" s="1">
        <v>408.51400000000001</v>
      </c>
      <c r="U312" s="1">
        <v>377.30500000000001</v>
      </c>
      <c r="V312" s="1">
        <v>364.447</v>
      </c>
      <c r="W312" s="1">
        <v>341</v>
      </c>
      <c r="X312" s="1">
        <v>303.47399999999999</v>
      </c>
      <c r="Y312" s="1">
        <v>269.03399999999999</v>
      </c>
      <c r="Z312" s="6">
        <v>8806.4630000000016</v>
      </c>
    </row>
    <row r="313" spans="1:26" ht="14.4" x14ac:dyDescent="0.3">
      <c r="A313" s="3">
        <v>45602</v>
      </c>
      <c r="B313" s="1">
        <v>267.41800000000001</v>
      </c>
      <c r="C313" s="1">
        <v>264.98099999999999</v>
      </c>
      <c r="D313" s="1">
        <v>265.142</v>
      </c>
      <c r="E313" s="1">
        <v>263.05599999999998</v>
      </c>
      <c r="F313" s="1">
        <v>266.06400000000002</v>
      </c>
      <c r="G313" s="1">
        <v>272.18900000000002</v>
      </c>
      <c r="H313" s="1">
        <v>128.05099999999999</v>
      </c>
      <c r="I313" s="1">
        <v>257.46600000000001</v>
      </c>
      <c r="J313" s="1">
        <v>442.84100000000001</v>
      </c>
      <c r="K313" s="1">
        <v>529.83600000000001</v>
      </c>
      <c r="L313" s="1">
        <v>589.13599999999997</v>
      </c>
      <c r="M313" s="1">
        <v>619.62199999999996</v>
      </c>
      <c r="N313" s="1">
        <v>577.12099999999998</v>
      </c>
      <c r="O313" s="1">
        <v>499.69499999999999</v>
      </c>
      <c r="P313" s="1">
        <v>384.70499999999998</v>
      </c>
      <c r="Q313" s="1">
        <v>275.86900000000003</v>
      </c>
      <c r="R313" s="1">
        <v>291.39699999999999</v>
      </c>
      <c r="S313" s="1">
        <v>465.63900000000001</v>
      </c>
      <c r="T313" s="1">
        <v>434.63</v>
      </c>
      <c r="U313" s="1">
        <v>388.75</v>
      </c>
      <c r="V313" s="1">
        <v>360.82499999999999</v>
      </c>
      <c r="W313" s="1">
        <v>342.48200000000003</v>
      </c>
      <c r="X313" s="1">
        <v>303.221</v>
      </c>
      <c r="Y313" s="1">
        <v>274.71800000000002</v>
      </c>
      <c r="Z313" s="6">
        <v>8764.8539999999994</v>
      </c>
    </row>
    <row r="314" spans="1:26" ht="14.4" x14ac:dyDescent="0.3">
      <c r="A314" s="3">
        <v>45603</v>
      </c>
      <c r="B314" s="1">
        <v>266.67200000000003</v>
      </c>
      <c r="C314" s="1">
        <v>257.87900000000002</v>
      </c>
      <c r="D314" s="1">
        <v>256.79399999999998</v>
      </c>
      <c r="E314" s="1">
        <v>255.85599999999999</v>
      </c>
      <c r="F314" s="1">
        <v>271.22800000000001</v>
      </c>
      <c r="G314" s="1">
        <v>274.71899999999999</v>
      </c>
      <c r="H314" s="1">
        <v>127.14700000000001</v>
      </c>
      <c r="I314" s="1">
        <v>261.97000000000003</v>
      </c>
      <c r="J314" s="1">
        <v>424.80099999999999</v>
      </c>
      <c r="K314" s="1">
        <v>531.25</v>
      </c>
      <c r="L314" s="1">
        <v>607.31299999999999</v>
      </c>
      <c r="M314" s="1">
        <v>631.76700000000005</v>
      </c>
      <c r="N314" s="1">
        <v>582.74599999999998</v>
      </c>
      <c r="O314" s="1">
        <v>506.93099999999998</v>
      </c>
      <c r="P314" s="1">
        <v>383.65199999999999</v>
      </c>
      <c r="Q314" s="1">
        <v>264.78500000000003</v>
      </c>
      <c r="R314" s="1">
        <v>297.37900000000002</v>
      </c>
      <c r="S314" s="1">
        <v>438.75900000000001</v>
      </c>
      <c r="T314" s="1">
        <v>428.59800000000001</v>
      </c>
      <c r="U314" s="1">
        <v>413.57499999999999</v>
      </c>
      <c r="V314" s="1">
        <v>387.00400000000002</v>
      </c>
      <c r="W314" s="1">
        <v>345.423</v>
      </c>
      <c r="X314" s="1">
        <v>325.70299999999997</v>
      </c>
      <c r="Y314" s="1">
        <v>278.39400000000001</v>
      </c>
      <c r="Z314" s="6">
        <v>8820.3449999999993</v>
      </c>
    </row>
    <row r="315" spans="1:26" ht="14.4" x14ac:dyDescent="0.3">
      <c r="A315" s="3">
        <v>45604</v>
      </c>
      <c r="B315" s="1">
        <v>280.02</v>
      </c>
      <c r="C315" s="1">
        <v>281.18799999999999</v>
      </c>
      <c r="D315" s="1">
        <v>269.42899999999997</v>
      </c>
      <c r="E315" s="1">
        <v>280.16199999999998</v>
      </c>
      <c r="F315" s="1">
        <v>282.60500000000002</v>
      </c>
      <c r="G315" s="1">
        <v>279.00299999999999</v>
      </c>
      <c r="H315" s="1">
        <v>132.107</v>
      </c>
      <c r="I315" s="1">
        <v>237.95500000000001</v>
      </c>
      <c r="J315" s="1">
        <v>384.81099999999998</v>
      </c>
      <c r="K315" s="1">
        <v>486.226</v>
      </c>
      <c r="L315" s="1">
        <v>553.71</v>
      </c>
      <c r="M315" s="1">
        <v>567.40099999999995</v>
      </c>
      <c r="N315" s="1">
        <v>527.69399999999996</v>
      </c>
      <c r="O315" s="1">
        <v>455.92200000000003</v>
      </c>
      <c r="P315" s="1">
        <v>329.44499999999999</v>
      </c>
      <c r="Q315" s="1">
        <v>177.125</v>
      </c>
      <c r="R315" s="1">
        <v>182.018</v>
      </c>
      <c r="S315" s="1">
        <v>303.92599999999999</v>
      </c>
      <c r="T315" s="1">
        <v>302.30200000000002</v>
      </c>
      <c r="U315" s="1">
        <v>290.24799999999999</v>
      </c>
      <c r="V315" s="1">
        <v>283.15899999999999</v>
      </c>
      <c r="W315" s="1">
        <v>287.96600000000001</v>
      </c>
      <c r="X315" s="1">
        <v>289.13799999999998</v>
      </c>
      <c r="Y315" s="1">
        <v>286.62599999999998</v>
      </c>
      <c r="Z315" s="6">
        <v>7750.1859999999997</v>
      </c>
    </row>
    <row r="316" spans="1:26" ht="14.4" x14ac:dyDescent="0.3">
      <c r="A316" s="3">
        <v>45605</v>
      </c>
      <c r="B316" s="1">
        <v>282.68799999999999</v>
      </c>
      <c r="C316" s="1">
        <v>278.73500000000001</v>
      </c>
      <c r="D316" s="1">
        <v>275.01299999999998</v>
      </c>
      <c r="E316" s="1">
        <v>270.37</v>
      </c>
      <c r="F316" s="1">
        <v>270.00299999999999</v>
      </c>
      <c r="G316" s="1">
        <v>264.42599999999999</v>
      </c>
      <c r="H316" s="1">
        <v>104.801</v>
      </c>
      <c r="I316" s="1">
        <v>186.70500000000001</v>
      </c>
      <c r="J316" s="1">
        <v>362.36500000000001</v>
      </c>
      <c r="K316" s="1">
        <v>447.70499999999998</v>
      </c>
      <c r="L316" s="1">
        <v>454.541</v>
      </c>
      <c r="M316" s="1">
        <v>429.43599999999998</v>
      </c>
      <c r="N316" s="1">
        <v>408.35500000000002</v>
      </c>
      <c r="O316" s="1">
        <v>369.41199999999998</v>
      </c>
      <c r="P316" s="1">
        <v>278.98500000000001</v>
      </c>
      <c r="Q316" s="1">
        <v>183.535</v>
      </c>
      <c r="R316" s="1">
        <v>191.66200000000001</v>
      </c>
      <c r="S316" s="1">
        <v>327.54500000000002</v>
      </c>
      <c r="T316" s="1">
        <v>334.57799999999997</v>
      </c>
      <c r="U316" s="1">
        <v>329.98899999999998</v>
      </c>
      <c r="V316" s="1">
        <v>324.03100000000001</v>
      </c>
      <c r="W316" s="1">
        <v>325.34199999999998</v>
      </c>
      <c r="X316" s="1">
        <v>303.89999999999998</v>
      </c>
      <c r="Y316" s="1">
        <v>271.37799999999999</v>
      </c>
      <c r="Z316" s="6">
        <v>7275.4999999999991</v>
      </c>
    </row>
    <row r="317" spans="1:26" ht="14.4" x14ac:dyDescent="0.3">
      <c r="A317" s="3">
        <v>45606</v>
      </c>
      <c r="B317" s="1">
        <v>245.869</v>
      </c>
      <c r="C317" s="1">
        <v>242.39099999999999</v>
      </c>
      <c r="D317" s="1">
        <v>239.125</v>
      </c>
      <c r="E317" s="1">
        <v>239.43899999999999</v>
      </c>
      <c r="F317" s="1">
        <v>253.57499999999999</v>
      </c>
      <c r="G317" s="1">
        <v>259.93700000000001</v>
      </c>
      <c r="H317" s="1">
        <v>138.941</v>
      </c>
      <c r="I317" s="1">
        <v>244.71</v>
      </c>
      <c r="J317" s="1">
        <v>423.875</v>
      </c>
      <c r="K317" s="1">
        <v>536.64400000000001</v>
      </c>
      <c r="L317" s="1">
        <v>589.38199999999995</v>
      </c>
      <c r="M317" s="1">
        <v>607.51</v>
      </c>
      <c r="N317" s="1">
        <v>561.85699999999997</v>
      </c>
      <c r="O317" s="1">
        <v>459.53</v>
      </c>
      <c r="P317" s="1">
        <v>371.30599999999998</v>
      </c>
      <c r="Q317" s="1">
        <v>283.48099999999999</v>
      </c>
      <c r="R317" s="1">
        <v>338.17599999999999</v>
      </c>
      <c r="S317" s="1">
        <v>435.31099999999998</v>
      </c>
      <c r="T317" s="1">
        <v>394.53800000000001</v>
      </c>
      <c r="U317" s="1">
        <v>366.13</v>
      </c>
      <c r="V317" s="1">
        <v>350.03199999999998</v>
      </c>
      <c r="W317" s="1">
        <v>322.43</v>
      </c>
      <c r="X317" s="1">
        <v>285.32900000000001</v>
      </c>
      <c r="Y317" s="1">
        <v>261.63400000000001</v>
      </c>
      <c r="Z317" s="6">
        <v>8451.152</v>
      </c>
    </row>
    <row r="318" spans="1:26" ht="14.4" x14ac:dyDescent="0.3">
      <c r="A318" s="3">
        <v>45607</v>
      </c>
      <c r="B318" s="1">
        <v>272.81200000000001</v>
      </c>
      <c r="C318" s="1">
        <v>263.61599999999999</v>
      </c>
      <c r="D318" s="1">
        <v>262.53300000000002</v>
      </c>
      <c r="E318" s="1">
        <v>261.65600000000001</v>
      </c>
      <c r="F318" s="1">
        <v>271.43900000000002</v>
      </c>
      <c r="G318" s="1">
        <v>277.56799999999998</v>
      </c>
      <c r="H318" s="1">
        <v>128.14500000000001</v>
      </c>
      <c r="I318" s="1">
        <v>235.72800000000001</v>
      </c>
      <c r="J318" s="1">
        <v>408.75200000000001</v>
      </c>
      <c r="K318" s="1">
        <v>538.04100000000005</v>
      </c>
      <c r="L318" s="1">
        <v>609.07100000000003</v>
      </c>
      <c r="M318" s="1">
        <v>619.87400000000002</v>
      </c>
      <c r="N318" s="1">
        <v>571.702</v>
      </c>
      <c r="O318" s="1">
        <v>460.21499999999997</v>
      </c>
      <c r="P318" s="1">
        <v>345.55700000000002</v>
      </c>
      <c r="Q318" s="1">
        <v>255.23</v>
      </c>
      <c r="R318" s="1">
        <v>306.80599999999998</v>
      </c>
      <c r="S318" s="1">
        <v>427.24400000000003</v>
      </c>
      <c r="T318" s="1">
        <v>397.03300000000002</v>
      </c>
      <c r="U318" s="1">
        <v>387.58699999999999</v>
      </c>
      <c r="V318" s="1">
        <v>367.42500000000001</v>
      </c>
      <c r="W318" s="1">
        <v>324.46699999999998</v>
      </c>
      <c r="X318" s="1">
        <v>303.73700000000002</v>
      </c>
      <c r="Y318" s="1">
        <v>263.35899999999998</v>
      </c>
      <c r="Z318" s="6">
        <v>8559.5969999999998</v>
      </c>
    </row>
    <row r="319" spans="1:26" ht="14.4" x14ac:dyDescent="0.3">
      <c r="A319" s="3">
        <v>45608</v>
      </c>
      <c r="B319" s="1">
        <v>262.07</v>
      </c>
      <c r="C319" s="1">
        <v>261.42899999999997</v>
      </c>
      <c r="D319" s="1">
        <v>261.12700000000001</v>
      </c>
      <c r="E319" s="1">
        <v>259.86399999999998</v>
      </c>
      <c r="F319" s="1">
        <v>271.35199999999998</v>
      </c>
      <c r="G319" s="1">
        <v>279.10700000000003</v>
      </c>
      <c r="H319" s="1">
        <v>133.864</v>
      </c>
      <c r="I319" s="1">
        <v>215.547</v>
      </c>
      <c r="J319" s="1">
        <v>388.64699999999999</v>
      </c>
      <c r="K319" s="1">
        <v>487.42599999999999</v>
      </c>
      <c r="L319" s="1">
        <v>547.49699999999996</v>
      </c>
      <c r="M319" s="1">
        <v>561.35</v>
      </c>
      <c r="N319" s="1">
        <v>523.17200000000003</v>
      </c>
      <c r="O319" s="1">
        <v>454.10199999999998</v>
      </c>
      <c r="P319" s="1">
        <v>361.137</v>
      </c>
      <c r="Q319" s="1">
        <v>264.964</v>
      </c>
      <c r="R319" s="1">
        <v>326.7</v>
      </c>
      <c r="S319" s="1">
        <v>443.20800000000003</v>
      </c>
      <c r="T319" s="1">
        <v>395.07600000000002</v>
      </c>
      <c r="U319" s="1">
        <v>366.47500000000002</v>
      </c>
      <c r="V319" s="1">
        <v>340.67899999999997</v>
      </c>
      <c r="W319" s="1">
        <v>320.637</v>
      </c>
      <c r="X319" s="1">
        <v>283.61700000000002</v>
      </c>
      <c r="Y319" s="1">
        <v>260.66899999999998</v>
      </c>
      <c r="Z319" s="6">
        <v>8269.7159999999985</v>
      </c>
    </row>
    <row r="320" spans="1:26" ht="14.4" x14ac:dyDescent="0.3">
      <c r="A320" s="3">
        <v>45609</v>
      </c>
      <c r="B320" s="1">
        <v>258.50200000000001</v>
      </c>
      <c r="C320" s="1">
        <v>257.36599999999999</v>
      </c>
      <c r="D320" s="1">
        <v>253.518</v>
      </c>
      <c r="E320" s="1">
        <v>254.58099999999999</v>
      </c>
      <c r="F320" s="1">
        <v>261.43200000000002</v>
      </c>
      <c r="G320" s="1">
        <v>271.75400000000002</v>
      </c>
      <c r="H320" s="1">
        <v>125.279</v>
      </c>
      <c r="I320" s="1">
        <v>228.44399999999999</v>
      </c>
      <c r="J320" s="1">
        <v>417.19200000000001</v>
      </c>
      <c r="K320" s="1">
        <v>518.55399999999997</v>
      </c>
      <c r="L320" s="1">
        <v>574.73099999999999</v>
      </c>
      <c r="M320" s="1">
        <v>586.04</v>
      </c>
      <c r="N320" s="1">
        <v>554.09199999999998</v>
      </c>
      <c r="O320" s="1">
        <v>477.42099999999999</v>
      </c>
      <c r="P320" s="1">
        <v>350.36599999999999</v>
      </c>
      <c r="Q320" s="1">
        <v>251.988</v>
      </c>
      <c r="R320" s="1">
        <v>314.78899999999999</v>
      </c>
      <c r="S320" s="1">
        <v>428.74200000000002</v>
      </c>
      <c r="T320" s="1">
        <v>420.36200000000002</v>
      </c>
      <c r="U320" s="1">
        <v>392.363</v>
      </c>
      <c r="V320" s="1">
        <v>361.56700000000001</v>
      </c>
      <c r="W320" s="1">
        <v>335.33699999999999</v>
      </c>
      <c r="X320" s="1">
        <v>293.452</v>
      </c>
      <c r="Y320" s="1">
        <v>283.78500000000003</v>
      </c>
      <c r="Z320" s="6">
        <v>8471.6570000000011</v>
      </c>
    </row>
    <row r="321" spans="1:26" ht="14.4" x14ac:dyDescent="0.3">
      <c r="A321" s="3">
        <v>45610</v>
      </c>
      <c r="B321" s="1">
        <v>269.27199999999999</v>
      </c>
      <c r="C321" s="1">
        <v>259.98700000000002</v>
      </c>
      <c r="D321" s="1">
        <v>257.548</v>
      </c>
      <c r="E321" s="1">
        <v>257.26499999999999</v>
      </c>
      <c r="F321" s="1">
        <v>270.89600000000002</v>
      </c>
      <c r="G321" s="1">
        <v>279.10599999999999</v>
      </c>
      <c r="H321" s="1">
        <v>135.072</v>
      </c>
      <c r="I321" s="1">
        <v>232.303</v>
      </c>
      <c r="J321" s="1">
        <v>413.93</v>
      </c>
      <c r="K321" s="1">
        <v>512.47500000000002</v>
      </c>
      <c r="L321" s="1">
        <v>546.971</v>
      </c>
      <c r="M321" s="1">
        <v>572.75400000000002</v>
      </c>
      <c r="N321" s="1">
        <v>538.48299999999995</v>
      </c>
      <c r="O321" s="1">
        <v>470.137</v>
      </c>
      <c r="P321" s="1">
        <v>363.56900000000002</v>
      </c>
      <c r="Q321" s="1">
        <v>246.471</v>
      </c>
      <c r="R321" s="1">
        <v>305.36599999999999</v>
      </c>
      <c r="S321" s="1">
        <v>429.92</v>
      </c>
      <c r="T321" s="1">
        <v>392.44499999999999</v>
      </c>
      <c r="U321" s="1">
        <v>378.077</v>
      </c>
      <c r="V321" s="1">
        <v>355.15899999999999</v>
      </c>
      <c r="W321" s="1">
        <v>325.697</v>
      </c>
      <c r="X321" s="1">
        <v>283.233</v>
      </c>
      <c r="Y321" s="1">
        <v>262.89600000000002</v>
      </c>
      <c r="Z321" s="6">
        <v>8359.0319999999992</v>
      </c>
    </row>
    <row r="322" spans="1:26" ht="14.4" x14ac:dyDescent="0.3">
      <c r="A322" s="3">
        <v>45611</v>
      </c>
      <c r="B322" s="1">
        <v>259.69799999999998</v>
      </c>
      <c r="C322" s="1">
        <v>259.07499999999999</v>
      </c>
      <c r="D322" s="1">
        <v>257.82900000000001</v>
      </c>
      <c r="E322" s="1">
        <v>270.17099999999999</v>
      </c>
      <c r="F322" s="1">
        <v>270.58600000000001</v>
      </c>
      <c r="G322" s="1">
        <v>272.601</v>
      </c>
      <c r="H322" s="1">
        <v>128.99199999999999</v>
      </c>
      <c r="I322" s="1">
        <v>216.976</v>
      </c>
      <c r="J322" s="1">
        <v>361.33100000000002</v>
      </c>
      <c r="K322" s="1">
        <v>467.161</v>
      </c>
      <c r="L322" s="1">
        <v>525.23400000000004</v>
      </c>
      <c r="M322" s="1">
        <v>534.74300000000005</v>
      </c>
      <c r="N322" s="1">
        <v>516.721</v>
      </c>
      <c r="O322" s="1">
        <v>433.07900000000001</v>
      </c>
      <c r="P322" s="1">
        <v>297.12799999999999</v>
      </c>
      <c r="Q322" s="1">
        <v>168.637</v>
      </c>
      <c r="R322" s="1">
        <v>186.571</v>
      </c>
      <c r="S322" s="1">
        <v>285.84699999999998</v>
      </c>
      <c r="T322" s="1">
        <v>296.21899999999999</v>
      </c>
      <c r="U322" s="1">
        <v>281.03399999999999</v>
      </c>
      <c r="V322" s="1">
        <v>282.49700000000001</v>
      </c>
      <c r="W322" s="1">
        <v>286.36900000000003</v>
      </c>
      <c r="X322" s="1">
        <v>280.142</v>
      </c>
      <c r="Y322" s="1">
        <v>281.78399999999999</v>
      </c>
      <c r="Z322" s="6">
        <v>7420.4249999999984</v>
      </c>
    </row>
    <row r="323" spans="1:26" ht="14.4" x14ac:dyDescent="0.3">
      <c r="A323" s="3">
        <v>45612</v>
      </c>
      <c r="B323" s="1">
        <v>287.01400000000001</v>
      </c>
      <c r="C323" s="1">
        <v>276.54500000000002</v>
      </c>
      <c r="D323" s="1">
        <v>269.755</v>
      </c>
      <c r="E323" s="1">
        <v>152.678</v>
      </c>
      <c r="F323" s="1">
        <v>247.01400000000001</v>
      </c>
      <c r="G323" s="1">
        <v>267.71100000000001</v>
      </c>
      <c r="H323" s="1">
        <v>113.93600000000001</v>
      </c>
      <c r="I323" s="1">
        <v>197.011</v>
      </c>
      <c r="J323" s="1">
        <v>354.733</v>
      </c>
      <c r="K323" s="1">
        <v>442.81400000000002</v>
      </c>
      <c r="L323" s="1">
        <v>502.26900000000001</v>
      </c>
      <c r="M323" s="1">
        <v>515.92600000000004</v>
      </c>
      <c r="N323" s="1">
        <v>431.45400000000001</v>
      </c>
      <c r="O323" s="1">
        <v>393.15800000000002</v>
      </c>
      <c r="P323" s="1">
        <v>235.03399999999999</v>
      </c>
      <c r="Q323" s="1">
        <v>149.001</v>
      </c>
      <c r="R323" s="1">
        <v>196.12299999999999</v>
      </c>
      <c r="S323" s="1">
        <v>335.38900000000001</v>
      </c>
      <c r="T323" s="1">
        <v>348.97</v>
      </c>
      <c r="U323" s="1">
        <v>344.41800000000001</v>
      </c>
      <c r="V323" s="1">
        <v>338.51799999999997</v>
      </c>
      <c r="W323" s="1">
        <v>319.52800000000002</v>
      </c>
      <c r="X323" s="1">
        <v>286.17200000000003</v>
      </c>
      <c r="Y323" s="1">
        <v>272.69400000000002</v>
      </c>
      <c r="Z323" s="6">
        <v>7277.8650000000007</v>
      </c>
    </row>
    <row r="324" spans="1:26" ht="14.4" x14ac:dyDescent="0.3">
      <c r="A324" s="3">
        <v>45613</v>
      </c>
      <c r="B324" s="1">
        <v>260.46100000000001</v>
      </c>
      <c r="C324" s="1">
        <v>258.24900000000002</v>
      </c>
      <c r="D324" s="1">
        <v>256.49099999999999</v>
      </c>
      <c r="E324" s="1">
        <v>262.12299999999999</v>
      </c>
      <c r="F324" s="1">
        <v>271.09800000000001</v>
      </c>
      <c r="G324" s="1">
        <v>277.30599999999998</v>
      </c>
      <c r="H324" s="1">
        <v>137.28299999999999</v>
      </c>
      <c r="I324" s="1">
        <v>245.67</v>
      </c>
      <c r="J324" s="1">
        <v>451.00799999999998</v>
      </c>
      <c r="K324" s="1">
        <v>556.745</v>
      </c>
      <c r="L324" s="1">
        <v>608.74800000000005</v>
      </c>
      <c r="M324" s="1">
        <v>619.80200000000002</v>
      </c>
      <c r="N324" s="1">
        <v>578.09100000000001</v>
      </c>
      <c r="O324" s="1">
        <v>447.92099999999999</v>
      </c>
      <c r="P324" s="1">
        <v>359.38299999999998</v>
      </c>
      <c r="Q324" s="1">
        <v>280.125</v>
      </c>
      <c r="R324" s="1">
        <v>343.649</v>
      </c>
      <c r="S324" s="1">
        <v>453.255</v>
      </c>
      <c r="T324" s="1">
        <v>430.01799999999997</v>
      </c>
      <c r="U324" s="1">
        <v>394.82100000000003</v>
      </c>
      <c r="V324" s="1">
        <v>373.56400000000002</v>
      </c>
      <c r="W324" s="1">
        <v>346.17899999999997</v>
      </c>
      <c r="X324" s="1">
        <v>293.33499999999998</v>
      </c>
      <c r="Y324" s="1">
        <v>276.64800000000002</v>
      </c>
      <c r="Z324" s="6">
        <v>8781.9729999999981</v>
      </c>
    </row>
    <row r="325" spans="1:26" ht="14.4" x14ac:dyDescent="0.3">
      <c r="A325" s="3">
        <v>45614</v>
      </c>
      <c r="B325" s="1">
        <v>266.70299999999997</v>
      </c>
      <c r="C325" s="1">
        <v>257.77300000000002</v>
      </c>
      <c r="D325" s="1">
        <v>256.61099999999999</v>
      </c>
      <c r="E325" s="1">
        <v>254.541</v>
      </c>
      <c r="F325" s="1">
        <v>267.19099999999997</v>
      </c>
      <c r="G325" s="1">
        <v>278.79599999999999</v>
      </c>
      <c r="H325" s="1">
        <v>139.88800000000001</v>
      </c>
      <c r="I325" s="1">
        <v>232.1</v>
      </c>
      <c r="J325" s="1">
        <v>408.98099999999999</v>
      </c>
      <c r="K325" s="1">
        <v>484.745</v>
      </c>
      <c r="L325" s="1">
        <v>492.84100000000001</v>
      </c>
      <c r="M325" s="1">
        <v>464.86900000000003</v>
      </c>
      <c r="N325" s="1">
        <v>424.30200000000002</v>
      </c>
      <c r="O325" s="1">
        <v>477.19600000000003</v>
      </c>
      <c r="P325" s="1">
        <v>335.35899999999998</v>
      </c>
      <c r="Q325" s="1">
        <v>232.97200000000001</v>
      </c>
      <c r="R325" s="1">
        <v>311.85599999999999</v>
      </c>
      <c r="S325" s="1">
        <v>411.59199999999998</v>
      </c>
      <c r="T325" s="1">
        <v>395.52699999999999</v>
      </c>
      <c r="U325" s="1">
        <v>371.97300000000001</v>
      </c>
      <c r="V325" s="1">
        <v>348.45600000000002</v>
      </c>
      <c r="W325" s="1">
        <v>320.85399999999998</v>
      </c>
      <c r="X325" s="1">
        <v>273.32799999999997</v>
      </c>
      <c r="Y325" s="1">
        <v>249.67599999999999</v>
      </c>
      <c r="Z325" s="6">
        <v>7958.13</v>
      </c>
    </row>
    <row r="326" spans="1:26" ht="14.4" x14ac:dyDescent="0.3">
      <c r="A326" s="3">
        <v>45615</v>
      </c>
      <c r="B326" s="1">
        <v>250.79499999999999</v>
      </c>
      <c r="C326" s="1">
        <v>250.03299999999999</v>
      </c>
      <c r="D326" s="1">
        <v>249.30099999999999</v>
      </c>
      <c r="E326" s="1">
        <v>249.626</v>
      </c>
      <c r="F326" s="1">
        <v>263.04700000000003</v>
      </c>
      <c r="G326" s="1">
        <v>271.09899999999999</v>
      </c>
      <c r="H326" s="1">
        <v>131.46799999999999</v>
      </c>
      <c r="I326" s="1">
        <v>232.84700000000001</v>
      </c>
      <c r="J326" s="1">
        <v>399.61500000000001</v>
      </c>
      <c r="K326" s="1">
        <v>527.601</v>
      </c>
      <c r="L326" s="1">
        <v>551.20500000000004</v>
      </c>
      <c r="M326" s="1">
        <v>511.47800000000001</v>
      </c>
      <c r="N326" s="1">
        <v>438.13200000000001</v>
      </c>
      <c r="O326" s="1">
        <v>487.96100000000001</v>
      </c>
      <c r="P326" s="1">
        <v>312.99700000000001</v>
      </c>
      <c r="Q326" s="1">
        <v>232.56700000000001</v>
      </c>
      <c r="R326" s="1">
        <v>313.15600000000001</v>
      </c>
      <c r="S326" s="1">
        <v>415.17399999999998</v>
      </c>
      <c r="T326" s="1">
        <v>390.113</v>
      </c>
      <c r="U326" s="1">
        <v>377.95600000000002</v>
      </c>
      <c r="V326" s="1">
        <v>368.43799999999999</v>
      </c>
      <c r="W326" s="1">
        <v>330.93799999999999</v>
      </c>
      <c r="X326" s="1">
        <v>286.69400000000002</v>
      </c>
      <c r="Y326" s="1">
        <v>261.47800000000001</v>
      </c>
      <c r="Z326" s="6">
        <v>8103.7190000000019</v>
      </c>
    </row>
    <row r="327" spans="1:26" ht="14.4" x14ac:dyDescent="0.3">
      <c r="A327" s="3">
        <v>45616</v>
      </c>
      <c r="B327" s="1">
        <v>258.33100000000002</v>
      </c>
      <c r="C327" s="1">
        <v>256.67099999999999</v>
      </c>
      <c r="D327" s="1">
        <v>255.547</v>
      </c>
      <c r="E327" s="1">
        <v>255.49799999999999</v>
      </c>
      <c r="F327" s="1">
        <v>257.45299999999997</v>
      </c>
      <c r="G327" s="1">
        <v>265.32900000000001</v>
      </c>
      <c r="H327" s="1">
        <v>142.57599999999999</v>
      </c>
      <c r="I327" s="1">
        <v>230.87299999999999</v>
      </c>
      <c r="J327" s="1">
        <v>404.44400000000002</v>
      </c>
      <c r="K327" s="1">
        <v>495.577</v>
      </c>
      <c r="L327" s="1">
        <v>555.91300000000001</v>
      </c>
      <c r="M327" s="1">
        <v>586.03899999999999</v>
      </c>
      <c r="N327" s="1">
        <v>512.33399999999995</v>
      </c>
      <c r="O327" s="1">
        <v>456.17899999999997</v>
      </c>
      <c r="P327" s="1">
        <v>347.70400000000001</v>
      </c>
      <c r="Q327" s="1">
        <v>243.07900000000001</v>
      </c>
      <c r="R327" s="1">
        <v>327.71600000000001</v>
      </c>
      <c r="S327" s="1">
        <v>416.46800000000002</v>
      </c>
      <c r="T327" s="1">
        <v>405.97699999999998</v>
      </c>
      <c r="U327" s="1">
        <v>389.03199999999998</v>
      </c>
      <c r="V327" s="1">
        <v>363.58600000000001</v>
      </c>
      <c r="W327" s="1">
        <v>342.51299999999998</v>
      </c>
      <c r="X327" s="1">
        <v>291.32100000000003</v>
      </c>
      <c r="Y327" s="1">
        <v>271.23899999999998</v>
      </c>
      <c r="Z327" s="6">
        <v>8331.3989999999994</v>
      </c>
    </row>
    <row r="328" spans="1:26" ht="14.4" x14ac:dyDescent="0.3">
      <c r="A328" s="3">
        <v>45617</v>
      </c>
      <c r="B328" s="1">
        <v>262.416</v>
      </c>
      <c r="C328" s="1">
        <v>253.953</v>
      </c>
      <c r="D328" s="1">
        <v>253.411</v>
      </c>
      <c r="E328" s="1">
        <v>252.70099999999999</v>
      </c>
      <c r="F328" s="1">
        <v>267.101</v>
      </c>
      <c r="G328" s="1">
        <v>277.14</v>
      </c>
      <c r="H328" s="1">
        <v>143.614</v>
      </c>
      <c r="I328" s="1">
        <v>222.227</v>
      </c>
      <c r="J328" s="1">
        <v>397.904</v>
      </c>
      <c r="K328" s="1">
        <v>505.07900000000001</v>
      </c>
      <c r="L328" s="1">
        <v>554.66700000000003</v>
      </c>
      <c r="M328" s="1">
        <v>571.67700000000002</v>
      </c>
      <c r="N328" s="1">
        <v>538.54</v>
      </c>
      <c r="O328" s="1">
        <v>468.88900000000001</v>
      </c>
      <c r="P328" s="1">
        <v>342.53699999999998</v>
      </c>
      <c r="Q328" s="1">
        <v>233.541</v>
      </c>
      <c r="R328" s="1">
        <v>322.54599999999999</v>
      </c>
      <c r="S328" s="1">
        <v>432.08100000000002</v>
      </c>
      <c r="T328" s="1">
        <v>394.90100000000001</v>
      </c>
      <c r="U328" s="1">
        <v>377.32</v>
      </c>
      <c r="V328" s="1">
        <v>357.09500000000003</v>
      </c>
      <c r="W328" s="1">
        <v>319.714</v>
      </c>
      <c r="X328" s="1">
        <v>288.40800000000002</v>
      </c>
      <c r="Y328" s="1">
        <v>264.92399999999998</v>
      </c>
      <c r="Z328" s="6">
        <v>8302.3860000000022</v>
      </c>
    </row>
    <row r="329" spans="1:26" ht="14.4" x14ac:dyDescent="0.3">
      <c r="A329" s="3">
        <v>45618</v>
      </c>
      <c r="B329" s="1">
        <v>262.23399999999998</v>
      </c>
      <c r="C329" s="1">
        <v>257.95100000000002</v>
      </c>
      <c r="D329" s="1">
        <v>257.04000000000002</v>
      </c>
      <c r="E329" s="1">
        <v>266.00200000000001</v>
      </c>
      <c r="F329" s="1">
        <v>266.65800000000002</v>
      </c>
      <c r="G329" s="1">
        <v>274.32499999999999</v>
      </c>
      <c r="H329" s="1">
        <v>137.92699999999999</v>
      </c>
      <c r="I329" s="1">
        <v>183.00800000000001</v>
      </c>
      <c r="J329" s="1">
        <v>330.45699999999999</v>
      </c>
      <c r="K329" s="1">
        <v>427.685</v>
      </c>
      <c r="L329" s="1">
        <v>487.96600000000001</v>
      </c>
      <c r="M329" s="1">
        <v>520.23900000000003</v>
      </c>
      <c r="N329" s="1">
        <v>472.55799999999999</v>
      </c>
      <c r="O329" s="1">
        <v>394.38</v>
      </c>
      <c r="P329" s="1">
        <v>268.49900000000002</v>
      </c>
      <c r="Q329" s="1">
        <v>154.63800000000001</v>
      </c>
      <c r="R329" s="1">
        <v>195.375</v>
      </c>
      <c r="S329" s="1">
        <v>294.995</v>
      </c>
      <c r="T329" s="1">
        <v>298.73899999999998</v>
      </c>
      <c r="U329" s="1">
        <v>289.178</v>
      </c>
      <c r="V329" s="1">
        <v>283.65300000000002</v>
      </c>
      <c r="W329" s="1">
        <v>282.12299999999999</v>
      </c>
      <c r="X329" s="1">
        <v>284.56599999999997</v>
      </c>
      <c r="Y329" s="1">
        <v>276.78399999999999</v>
      </c>
      <c r="Z329" s="6">
        <v>7166.9799999999977</v>
      </c>
    </row>
    <row r="330" spans="1:26" ht="14.4" x14ac:dyDescent="0.3">
      <c r="A330" s="3">
        <v>45619</v>
      </c>
      <c r="B330" s="1">
        <v>277.91899999999998</v>
      </c>
      <c r="C330" s="1">
        <v>272.245</v>
      </c>
      <c r="D330" s="1">
        <v>268.69</v>
      </c>
      <c r="E330" s="1">
        <v>263.38900000000001</v>
      </c>
      <c r="F330" s="1">
        <v>261.66300000000001</v>
      </c>
      <c r="G330" s="1">
        <v>260.428</v>
      </c>
      <c r="H330" s="1">
        <v>122.196</v>
      </c>
      <c r="I330" s="1">
        <v>157.81</v>
      </c>
      <c r="J330" s="1">
        <v>294.68099999999998</v>
      </c>
      <c r="K330" s="1">
        <v>389.53</v>
      </c>
      <c r="L330" s="1">
        <v>440.02199999999999</v>
      </c>
      <c r="M330" s="1">
        <v>460.15600000000001</v>
      </c>
      <c r="N330" s="1">
        <v>426.77800000000002</v>
      </c>
      <c r="O330" s="1">
        <v>363.83699999999999</v>
      </c>
      <c r="P330" s="1">
        <v>255.03299999999999</v>
      </c>
      <c r="Q330" s="1">
        <v>139.613</v>
      </c>
      <c r="R330" s="1">
        <v>210.38</v>
      </c>
      <c r="S330" s="1">
        <v>325.97300000000001</v>
      </c>
      <c r="T330" s="1">
        <v>314.92200000000003</v>
      </c>
      <c r="U330" s="1">
        <v>317.23399999999998</v>
      </c>
      <c r="V330" s="1">
        <v>311.64600000000002</v>
      </c>
      <c r="W330" s="1">
        <v>310.69799999999998</v>
      </c>
      <c r="X330" s="1">
        <v>283.19499999999999</v>
      </c>
      <c r="Y330" s="1">
        <v>259.87200000000001</v>
      </c>
      <c r="Z330" s="6">
        <v>6987.91</v>
      </c>
    </row>
    <row r="331" spans="1:26" ht="14.4" x14ac:dyDescent="0.3">
      <c r="A331" s="3">
        <v>45620</v>
      </c>
      <c r="B331" s="1">
        <v>255.791</v>
      </c>
      <c r="C331" s="1">
        <v>256.959</v>
      </c>
      <c r="D331" s="1">
        <v>251.137</v>
      </c>
      <c r="E331" s="1">
        <v>252.34200000000001</v>
      </c>
      <c r="F331" s="1">
        <v>267.26100000000002</v>
      </c>
      <c r="G331" s="1">
        <v>283.68299999999999</v>
      </c>
      <c r="H331" s="1">
        <v>93.638999999999996</v>
      </c>
      <c r="I331" s="1">
        <v>185.18</v>
      </c>
      <c r="J331" s="1">
        <v>341.82499999999999</v>
      </c>
      <c r="K331" s="1">
        <v>408.28300000000002</v>
      </c>
      <c r="L331" s="1">
        <v>531.41600000000005</v>
      </c>
      <c r="M331" s="1">
        <v>447.17700000000002</v>
      </c>
      <c r="N331" s="1">
        <v>341.27300000000002</v>
      </c>
      <c r="O331" s="1">
        <v>322.59199999999998</v>
      </c>
      <c r="P331" s="1">
        <v>314.83100000000002</v>
      </c>
      <c r="Q331" s="1">
        <v>297.01400000000001</v>
      </c>
      <c r="R331" s="1">
        <v>382.40699999999998</v>
      </c>
      <c r="S331" s="1">
        <v>464.41800000000001</v>
      </c>
      <c r="T331" s="1">
        <v>414.1</v>
      </c>
      <c r="U331" s="1">
        <v>386.16300000000001</v>
      </c>
      <c r="V331" s="1">
        <v>360.846</v>
      </c>
      <c r="W331" s="1">
        <v>332.46899999999999</v>
      </c>
      <c r="X331" s="1">
        <v>296.767</v>
      </c>
      <c r="Y331" s="1">
        <v>287.38099999999997</v>
      </c>
      <c r="Z331" s="6">
        <v>7774.9539999999997</v>
      </c>
    </row>
    <row r="332" spans="1:26" ht="14.4" x14ac:dyDescent="0.3">
      <c r="A332" s="3">
        <v>45621</v>
      </c>
      <c r="B332" s="1">
        <v>273.43900000000002</v>
      </c>
      <c r="C332" s="1">
        <v>261.27100000000002</v>
      </c>
      <c r="D332" s="1">
        <v>261.024</v>
      </c>
      <c r="E332" s="1">
        <v>257.32600000000002</v>
      </c>
      <c r="F332" s="1">
        <v>268.53699999999998</v>
      </c>
      <c r="G332" s="1">
        <v>281.47800000000001</v>
      </c>
      <c r="H332" s="1">
        <v>161.99299999999999</v>
      </c>
      <c r="I332" s="1">
        <v>183.172</v>
      </c>
      <c r="J332" s="1">
        <v>333.30599999999998</v>
      </c>
      <c r="K332" s="1">
        <v>407.86</v>
      </c>
      <c r="L332" s="1">
        <v>437.74799999999999</v>
      </c>
      <c r="M332" s="1">
        <v>438.88</v>
      </c>
      <c r="N332" s="1">
        <v>413.98099999999999</v>
      </c>
      <c r="O332" s="1">
        <v>409.43900000000002</v>
      </c>
      <c r="P332" s="1">
        <v>339.56299999999999</v>
      </c>
      <c r="Q332" s="1">
        <v>318.64999999999998</v>
      </c>
      <c r="R332" s="1">
        <v>374.10199999999998</v>
      </c>
      <c r="S332" s="1">
        <v>458.85700000000003</v>
      </c>
      <c r="T332" s="1">
        <v>456.666</v>
      </c>
      <c r="U332" s="1">
        <v>409.04300000000001</v>
      </c>
      <c r="V332" s="1">
        <v>382.05</v>
      </c>
      <c r="W332" s="1">
        <v>336.916</v>
      </c>
      <c r="X332" s="1">
        <v>301.512</v>
      </c>
      <c r="Y332" s="1">
        <v>278.822</v>
      </c>
      <c r="Z332" s="6">
        <v>8045.6350000000002</v>
      </c>
    </row>
    <row r="333" spans="1:26" ht="14.4" x14ac:dyDescent="0.3">
      <c r="A333" s="3">
        <v>45622</v>
      </c>
      <c r="B333" s="1">
        <v>266.47199999999998</v>
      </c>
      <c r="C333" s="1">
        <v>266.19</v>
      </c>
      <c r="D333" s="1">
        <v>267.29899999999998</v>
      </c>
      <c r="E333" s="1">
        <v>265.58699999999999</v>
      </c>
      <c r="F333" s="1">
        <v>277.06900000000002</v>
      </c>
      <c r="G333" s="1">
        <v>290.34699999999998</v>
      </c>
      <c r="H333" s="1">
        <v>173.88800000000001</v>
      </c>
      <c r="I333" s="1">
        <v>219.964</v>
      </c>
      <c r="J333" s="1">
        <v>502.54199999999997</v>
      </c>
      <c r="K333" s="1">
        <v>533.90200000000004</v>
      </c>
      <c r="L333" s="1">
        <v>603.27800000000002</v>
      </c>
      <c r="M333" s="1">
        <v>582.98299999999995</v>
      </c>
      <c r="N333" s="1">
        <v>600.54600000000005</v>
      </c>
      <c r="O333" s="1">
        <v>618.03700000000003</v>
      </c>
      <c r="P333" s="1">
        <v>507.791</v>
      </c>
      <c r="Q333" s="1">
        <v>370.642</v>
      </c>
      <c r="R333" s="1">
        <v>404.74900000000002</v>
      </c>
      <c r="S333" s="1">
        <v>503.73599999999999</v>
      </c>
      <c r="T333" s="1">
        <v>452.18799999999999</v>
      </c>
      <c r="U333" s="1">
        <v>396.48899999999998</v>
      </c>
      <c r="V333" s="1">
        <v>368.84699999999998</v>
      </c>
      <c r="W333" s="1">
        <v>345.69200000000001</v>
      </c>
      <c r="X333" s="1">
        <v>306.63900000000001</v>
      </c>
      <c r="Y333" s="1">
        <v>281.38900000000001</v>
      </c>
      <c r="Z333" s="6">
        <v>9406.2659999999996</v>
      </c>
    </row>
    <row r="334" spans="1:26" ht="14.4" x14ac:dyDescent="0.3">
      <c r="A334" s="3">
        <v>45623</v>
      </c>
      <c r="B334" s="1">
        <v>279.548</v>
      </c>
      <c r="C334" s="1">
        <v>278.77300000000002</v>
      </c>
      <c r="D334" s="1">
        <v>276.62299999999999</v>
      </c>
      <c r="E334" s="1">
        <v>277.32799999999997</v>
      </c>
      <c r="F334" s="1">
        <v>284.32</v>
      </c>
      <c r="G334" s="1">
        <v>299.58499999999998</v>
      </c>
      <c r="H334" s="1">
        <v>184.57499999999999</v>
      </c>
      <c r="I334" s="1">
        <v>276.52300000000002</v>
      </c>
      <c r="J334" s="1">
        <v>535.97400000000005</v>
      </c>
      <c r="K334" s="1">
        <v>685.41099999999994</v>
      </c>
      <c r="L334" s="1">
        <v>681.47500000000002</v>
      </c>
      <c r="M334" s="1">
        <v>687.97699999999998</v>
      </c>
      <c r="N334" s="1">
        <v>599.75</v>
      </c>
      <c r="O334" s="1">
        <v>601.44000000000005</v>
      </c>
      <c r="P334" s="1">
        <v>367.07900000000001</v>
      </c>
      <c r="Q334" s="1">
        <v>315.238</v>
      </c>
      <c r="R334" s="1">
        <v>360.83499999999998</v>
      </c>
      <c r="S334" s="1">
        <v>455.21499999999997</v>
      </c>
      <c r="T334" s="1">
        <v>425.07400000000001</v>
      </c>
      <c r="U334" s="1">
        <v>401.95100000000002</v>
      </c>
      <c r="V334" s="1">
        <v>370.19099999999997</v>
      </c>
      <c r="W334" s="1">
        <v>344.18200000000002</v>
      </c>
      <c r="X334" s="1">
        <v>301.30399999999997</v>
      </c>
      <c r="Y334" s="1">
        <v>286.392</v>
      </c>
      <c r="Z334" s="6">
        <v>9576.7630000000008</v>
      </c>
    </row>
    <row r="335" spans="1:26" ht="14.4" x14ac:dyDescent="0.3">
      <c r="A335" s="3">
        <v>45624</v>
      </c>
      <c r="B335" s="1">
        <v>290.11700000000002</v>
      </c>
      <c r="C335" s="1">
        <v>279.56099999999998</v>
      </c>
      <c r="D335" s="1">
        <v>267.661</v>
      </c>
      <c r="E335" s="1">
        <v>267.34800000000001</v>
      </c>
      <c r="F335" s="1">
        <v>282.22800000000001</v>
      </c>
      <c r="G335" s="1">
        <v>299.33999999999997</v>
      </c>
      <c r="H335" s="1">
        <v>192.714</v>
      </c>
      <c r="I335" s="1">
        <v>284.00599999999997</v>
      </c>
      <c r="J335" s="1">
        <v>456.87400000000002</v>
      </c>
      <c r="K335" s="1">
        <v>613.20899999999995</v>
      </c>
      <c r="L335" s="1">
        <v>661.76099999999997</v>
      </c>
      <c r="M335" s="1">
        <v>646.33900000000006</v>
      </c>
      <c r="N335" s="1">
        <v>658.54600000000005</v>
      </c>
      <c r="O335" s="1">
        <v>579.14300000000003</v>
      </c>
      <c r="P335" s="1">
        <v>478.06700000000001</v>
      </c>
      <c r="Q335" s="1">
        <v>299.33</v>
      </c>
      <c r="R335" s="1">
        <v>336.44299999999998</v>
      </c>
      <c r="S335" s="1">
        <v>427.20499999999998</v>
      </c>
      <c r="T335" s="1">
        <v>428.67700000000002</v>
      </c>
      <c r="U335" s="1">
        <v>409.33800000000002</v>
      </c>
      <c r="V335" s="1">
        <v>397.97699999999998</v>
      </c>
      <c r="W335" s="1">
        <v>332.82299999999998</v>
      </c>
      <c r="X335" s="1">
        <v>310.14299999999997</v>
      </c>
      <c r="Y335" s="1">
        <v>295.22199999999998</v>
      </c>
      <c r="Z335" s="6">
        <v>9494.0720000000001</v>
      </c>
    </row>
    <row r="336" spans="1:26" ht="14.4" x14ac:dyDescent="0.3">
      <c r="A336" s="3">
        <v>45625</v>
      </c>
      <c r="B336" s="1">
        <v>281.83800000000002</v>
      </c>
      <c r="C336" s="1">
        <v>274.23899999999998</v>
      </c>
      <c r="D336" s="1">
        <v>275.24700000000001</v>
      </c>
      <c r="E336" s="1">
        <v>289.71199999999999</v>
      </c>
      <c r="F336" s="1">
        <v>286.19799999999998</v>
      </c>
      <c r="G336" s="1">
        <v>294.36500000000001</v>
      </c>
      <c r="H336" s="1">
        <v>176.49600000000001</v>
      </c>
      <c r="I336" s="1">
        <v>210.673</v>
      </c>
      <c r="J336" s="1">
        <v>385.9</v>
      </c>
      <c r="K336" s="1">
        <v>505.95299999999997</v>
      </c>
      <c r="L336" s="1">
        <v>581.904</v>
      </c>
      <c r="M336" s="1">
        <v>595.50199999999995</v>
      </c>
      <c r="N336" s="1">
        <v>437.214</v>
      </c>
      <c r="O336" s="1">
        <v>186.39699999999999</v>
      </c>
      <c r="P336" s="1">
        <v>322.37</v>
      </c>
      <c r="Q336" s="1">
        <v>165.81800000000001</v>
      </c>
      <c r="R336" s="1">
        <v>203.80099999999999</v>
      </c>
      <c r="S336" s="1">
        <v>294.601</v>
      </c>
      <c r="T336" s="1">
        <v>307.53100000000001</v>
      </c>
      <c r="U336" s="1">
        <v>304.25799999999998</v>
      </c>
      <c r="V336" s="1">
        <v>298.29599999999999</v>
      </c>
      <c r="W336" s="1">
        <v>291.459</v>
      </c>
      <c r="X336" s="1">
        <v>292.53300000000002</v>
      </c>
      <c r="Y336" s="1">
        <v>288.38499999999999</v>
      </c>
      <c r="Z336" s="6">
        <v>7550.6900000000005</v>
      </c>
    </row>
    <row r="337" spans="1:26" ht="14.4" x14ac:dyDescent="0.3">
      <c r="A337" s="3">
        <v>45626</v>
      </c>
      <c r="B337" s="1">
        <v>285.23599999999999</v>
      </c>
      <c r="C337" s="1">
        <v>275.73899999999998</v>
      </c>
      <c r="D337" s="1">
        <v>272.94099999999997</v>
      </c>
      <c r="E337" s="1">
        <v>271.63299999999998</v>
      </c>
      <c r="F337" s="1">
        <v>271.43099999999998</v>
      </c>
      <c r="G337" s="1">
        <v>274.76600000000002</v>
      </c>
      <c r="H337" s="1">
        <v>146.31299999999999</v>
      </c>
      <c r="I337" s="1">
        <v>167.857</v>
      </c>
      <c r="J337" s="1">
        <v>341.35199999999998</v>
      </c>
      <c r="K337" s="1">
        <v>476.05200000000002</v>
      </c>
      <c r="L337" s="1">
        <v>532.33900000000006</v>
      </c>
      <c r="M337" s="1">
        <v>548.15200000000004</v>
      </c>
      <c r="N337" s="1">
        <v>527.43299999999999</v>
      </c>
      <c r="O337" s="1">
        <v>440.94099999999997</v>
      </c>
      <c r="P337" s="1">
        <v>288.553</v>
      </c>
      <c r="Q337" s="1">
        <v>144.066</v>
      </c>
      <c r="R337" s="1">
        <v>185.51300000000001</v>
      </c>
      <c r="S337" s="1">
        <v>332.036</v>
      </c>
      <c r="T337" s="1">
        <v>353.73099999999999</v>
      </c>
      <c r="U337" s="1">
        <v>350.41899999999998</v>
      </c>
      <c r="V337" s="1">
        <v>340.72300000000001</v>
      </c>
      <c r="W337" s="1">
        <v>336.476</v>
      </c>
      <c r="X337" s="1">
        <v>306.14299999999997</v>
      </c>
      <c r="Y337" s="1">
        <v>286.60000000000002</v>
      </c>
      <c r="Z337" s="6">
        <v>7756.4449999999997</v>
      </c>
    </row>
    <row r="338" spans="1:26" ht="14.4" x14ac:dyDescent="0.3">
      <c r="A338" s="3">
        <v>45627</v>
      </c>
      <c r="B338" s="1">
        <v>280.22500000000002</v>
      </c>
      <c r="C338" s="1">
        <v>272.30700000000002</v>
      </c>
      <c r="D338" s="1">
        <v>273.52999999999997</v>
      </c>
      <c r="E338" s="1">
        <v>274.04599999999999</v>
      </c>
      <c r="F338" s="1">
        <v>287.19299999999998</v>
      </c>
      <c r="G338" s="1">
        <v>298.78100000000001</v>
      </c>
      <c r="H338" s="1">
        <v>201.37200000000001</v>
      </c>
      <c r="I338" s="1">
        <v>241.43799999999999</v>
      </c>
      <c r="J338" s="1">
        <v>519.04499999999996</v>
      </c>
      <c r="K338" s="1">
        <v>652.55100000000004</v>
      </c>
      <c r="L338" s="1">
        <v>707.226</v>
      </c>
      <c r="M338" s="1">
        <v>726.10299999999995</v>
      </c>
      <c r="N338" s="1">
        <v>672.68899999999996</v>
      </c>
      <c r="O338" s="1">
        <v>590.88199999999995</v>
      </c>
      <c r="P338" s="1">
        <v>455.81200000000001</v>
      </c>
      <c r="Q338" s="1">
        <v>338.76900000000001</v>
      </c>
      <c r="R338" s="1">
        <v>408.6</v>
      </c>
      <c r="S338" s="1">
        <v>486.072</v>
      </c>
      <c r="T338" s="1">
        <v>448.50799999999998</v>
      </c>
      <c r="U338" s="1">
        <v>411.89400000000001</v>
      </c>
      <c r="V338" s="1">
        <v>393.97</v>
      </c>
      <c r="W338" s="1">
        <v>369.09</v>
      </c>
      <c r="X338" s="1">
        <v>310.77699999999999</v>
      </c>
      <c r="Y338" s="1">
        <v>295.10399999999998</v>
      </c>
      <c r="Z338" s="6">
        <v>9915.9839999999986</v>
      </c>
    </row>
    <row r="339" spans="1:26" ht="14.4" x14ac:dyDescent="0.3">
      <c r="A339" s="3">
        <v>45628</v>
      </c>
      <c r="B339" s="1">
        <v>288.32900000000001</v>
      </c>
      <c r="C339" s="1">
        <v>277.61900000000003</v>
      </c>
      <c r="D339" s="1">
        <v>274.75400000000002</v>
      </c>
      <c r="E339" s="1">
        <v>271.70499999999998</v>
      </c>
      <c r="F339" s="1">
        <v>277.16199999999998</v>
      </c>
      <c r="G339" s="1">
        <v>284.35500000000002</v>
      </c>
      <c r="H339" s="1">
        <v>182.405</v>
      </c>
      <c r="I339" s="1">
        <v>231.767</v>
      </c>
      <c r="J339" s="1">
        <v>470.678</v>
      </c>
      <c r="K339" s="1">
        <v>639.41800000000001</v>
      </c>
      <c r="L339" s="1">
        <v>712.19500000000005</v>
      </c>
      <c r="M339" s="1">
        <v>719.83799999999997</v>
      </c>
      <c r="N339" s="1">
        <v>689.13400000000001</v>
      </c>
      <c r="O339" s="1">
        <v>604.04499999999996</v>
      </c>
      <c r="P339" s="1">
        <v>428.37200000000001</v>
      </c>
      <c r="Q339" s="1">
        <v>288.41399999999999</v>
      </c>
      <c r="R339" s="1">
        <v>368.73099999999999</v>
      </c>
      <c r="S339" s="1">
        <v>450.50400000000002</v>
      </c>
      <c r="T339" s="1">
        <v>432.34</v>
      </c>
      <c r="U339" s="1">
        <v>420.94299999999998</v>
      </c>
      <c r="V339" s="1">
        <v>375.23599999999999</v>
      </c>
      <c r="W339" s="1">
        <v>344.22500000000002</v>
      </c>
      <c r="X339" s="1">
        <v>295.43799999999999</v>
      </c>
      <c r="Y339" s="1">
        <v>268.83600000000001</v>
      </c>
      <c r="Z339" s="6">
        <v>9596.4430000000011</v>
      </c>
    </row>
    <row r="340" spans="1:26" ht="14.4" x14ac:dyDescent="0.3">
      <c r="A340" s="3">
        <v>45629</v>
      </c>
      <c r="B340" s="1">
        <v>270.11799999999999</v>
      </c>
      <c r="C340" s="1">
        <v>266.94799999999998</v>
      </c>
      <c r="D340" s="1">
        <v>266.44900000000001</v>
      </c>
      <c r="E340" s="1">
        <v>268.911</v>
      </c>
      <c r="F340" s="1">
        <v>282.70299999999997</v>
      </c>
      <c r="G340" s="1">
        <v>294.04399999999998</v>
      </c>
      <c r="H340" s="1">
        <v>187.18799999999999</v>
      </c>
      <c r="I340" s="1">
        <v>225.976</v>
      </c>
      <c r="J340" s="1">
        <v>493.351</v>
      </c>
      <c r="K340" s="1">
        <v>626.73299999999995</v>
      </c>
      <c r="L340" s="1">
        <v>684.91</v>
      </c>
      <c r="M340" s="1">
        <v>698.49800000000005</v>
      </c>
      <c r="N340" s="1">
        <v>656.26599999999996</v>
      </c>
      <c r="O340" s="1">
        <v>583.17600000000004</v>
      </c>
      <c r="P340" s="1">
        <v>438.27</v>
      </c>
      <c r="Q340" s="1">
        <v>317.96800000000002</v>
      </c>
      <c r="R340" s="1">
        <v>389</v>
      </c>
      <c r="S340" s="1">
        <v>475.95800000000003</v>
      </c>
      <c r="T340" s="1">
        <v>453.238</v>
      </c>
      <c r="U340" s="1">
        <v>425.12900000000002</v>
      </c>
      <c r="V340" s="1">
        <v>367.57799999999997</v>
      </c>
      <c r="W340" s="1">
        <v>354.50400000000002</v>
      </c>
      <c r="X340" s="1">
        <v>311.90699999999998</v>
      </c>
      <c r="Y340" s="1">
        <v>281.61500000000001</v>
      </c>
      <c r="Z340" s="6">
        <v>9620.4379999999983</v>
      </c>
    </row>
    <row r="341" spans="1:26" ht="14.4" x14ac:dyDescent="0.3">
      <c r="A341" s="3">
        <v>45630</v>
      </c>
      <c r="B341" s="1">
        <v>273.04000000000002</v>
      </c>
      <c r="C341" s="1">
        <v>270.74400000000003</v>
      </c>
      <c r="D341" s="1">
        <v>270.27600000000001</v>
      </c>
      <c r="E341" s="1">
        <v>270.09300000000002</v>
      </c>
      <c r="F341" s="1">
        <v>275.21499999999997</v>
      </c>
      <c r="G341" s="1">
        <v>287.16500000000002</v>
      </c>
      <c r="H341" s="1">
        <v>189.136</v>
      </c>
      <c r="I341" s="1">
        <v>218.267</v>
      </c>
      <c r="J341" s="1">
        <v>432.11599999999999</v>
      </c>
      <c r="K341" s="1">
        <v>549.55799999999999</v>
      </c>
      <c r="L341" s="1">
        <v>600.87400000000002</v>
      </c>
      <c r="M341" s="1">
        <v>622.16300000000001</v>
      </c>
      <c r="N341" s="1">
        <v>588.91800000000001</v>
      </c>
      <c r="O341" s="1">
        <v>503.10700000000003</v>
      </c>
      <c r="P341" s="1">
        <v>388.74799999999999</v>
      </c>
      <c r="Q341" s="1">
        <v>274.92200000000003</v>
      </c>
      <c r="R341" s="1">
        <v>347.947</v>
      </c>
      <c r="S341" s="1">
        <v>450.80399999999997</v>
      </c>
      <c r="T341" s="1">
        <v>432.21</v>
      </c>
      <c r="U341" s="1">
        <v>392.73500000000001</v>
      </c>
      <c r="V341" s="1">
        <v>387.9</v>
      </c>
      <c r="W341" s="1">
        <v>372.483</v>
      </c>
      <c r="X341" s="1">
        <v>310.07900000000001</v>
      </c>
      <c r="Y341" s="1">
        <v>291.31099999999998</v>
      </c>
      <c r="Z341" s="6">
        <v>8999.8109999999997</v>
      </c>
    </row>
    <row r="342" spans="1:26" ht="14.4" x14ac:dyDescent="0.3">
      <c r="A342" s="3">
        <v>45631</v>
      </c>
      <c r="B342" s="1">
        <v>287.279</v>
      </c>
      <c r="C342" s="1">
        <v>283.32799999999997</v>
      </c>
      <c r="D342" s="1">
        <v>282.63400000000001</v>
      </c>
      <c r="E342" s="1">
        <v>282.82400000000001</v>
      </c>
      <c r="F342" s="1">
        <v>294.45</v>
      </c>
      <c r="G342" s="1">
        <v>309.47399999999999</v>
      </c>
      <c r="H342" s="1">
        <v>207.63399999999999</v>
      </c>
      <c r="I342" s="1">
        <v>246.34299999999999</v>
      </c>
      <c r="J342" s="1">
        <v>463.42399999999998</v>
      </c>
      <c r="K342" s="1">
        <v>595.16300000000001</v>
      </c>
      <c r="L342" s="1">
        <v>667.45299999999997</v>
      </c>
      <c r="M342" s="1">
        <v>691.92700000000002</v>
      </c>
      <c r="N342" s="1">
        <v>659.15800000000002</v>
      </c>
      <c r="O342" s="1">
        <v>571.01900000000001</v>
      </c>
      <c r="P342" s="1">
        <v>400.40600000000001</v>
      </c>
      <c r="Q342" s="1">
        <v>275.80399999999997</v>
      </c>
      <c r="R342" s="1">
        <v>348.48500000000001</v>
      </c>
      <c r="S342" s="1">
        <v>472.964</v>
      </c>
      <c r="T342" s="1">
        <v>454.67500000000001</v>
      </c>
      <c r="U342" s="1">
        <v>415.42200000000003</v>
      </c>
      <c r="V342" s="1">
        <v>414.87599999999998</v>
      </c>
      <c r="W342" s="1">
        <v>374.26400000000001</v>
      </c>
      <c r="X342" s="1">
        <v>340.79700000000003</v>
      </c>
      <c r="Y342" s="1">
        <v>313.89</v>
      </c>
      <c r="Z342" s="6">
        <v>9653.6929999999993</v>
      </c>
    </row>
    <row r="343" spans="1:26" ht="14.4" x14ac:dyDescent="0.3">
      <c r="A343" s="3">
        <v>45632</v>
      </c>
      <c r="B343" s="1">
        <v>288.43599999999998</v>
      </c>
      <c r="C343" s="1">
        <v>277.42399999999998</v>
      </c>
      <c r="D343" s="1">
        <v>269.21100000000001</v>
      </c>
      <c r="E343" s="1">
        <v>280.15899999999999</v>
      </c>
      <c r="F343" s="1">
        <v>283.512</v>
      </c>
      <c r="G343" s="1">
        <v>293.16300000000001</v>
      </c>
      <c r="H343" s="1">
        <v>183.923</v>
      </c>
      <c r="I343" s="1">
        <v>191.70400000000001</v>
      </c>
      <c r="J343" s="1">
        <v>353.65600000000001</v>
      </c>
      <c r="K343" s="1">
        <v>472.61</v>
      </c>
      <c r="L343" s="1">
        <v>524.40099999999995</v>
      </c>
      <c r="M343" s="1">
        <v>538.40099999999995</v>
      </c>
      <c r="N343" s="1">
        <v>489.23500000000001</v>
      </c>
      <c r="O343" s="1">
        <v>403.13799999999998</v>
      </c>
      <c r="P343" s="1">
        <v>274.339</v>
      </c>
      <c r="Q343" s="1">
        <v>168.26599999999999</v>
      </c>
      <c r="R343" s="1">
        <v>199.71600000000001</v>
      </c>
      <c r="S343" s="1">
        <v>286.49700000000001</v>
      </c>
      <c r="T343" s="1">
        <v>298.71499999999997</v>
      </c>
      <c r="U343" s="1">
        <v>292.38600000000002</v>
      </c>
      <c r="V343" s="1">
        <v>290.935</v>
      </c>
      <c r="W343" s="1">
        <v>290.005</v>
      </c>
      <c r="X343" s="1">
        <v>289.64</v>
      </c>
      <c r="Y343" s="1">
        <v>285.58100000000002</v>
      </c>
      <c r="Z343" s="6">
        <v>7525.0530000000017</v>
      </c>
    </row>
    <row r="344" spans="1:26" ht="14.4" x14ac:dyDescent="0.3">
      <c r="A344" s="3">
        <v>45633</v>
      </c>
      <c r="B344" s="1">
        <v>284.678</v>
      </c>
      <c r="C344" s="1">
        <v>283.255</v>
      </c>
      <c r="D344" s="1">
        <v>279.22899999999998</v>
      </c>
      <c r="E344" s="1">
        <v>275.18599999999998</v>
      </c>
      <c r="F344" s="1">
        <v>274.18</v>
      </c>
      <c r="G344" s="1">
        <v>274.24799999999999</v>
      </c>
      <c r="H344" s="1">
        <v>160.96600000000001</v>
      </c>
      <c r="I344" s="1">
        <v>140.40199999999999</v>
      </c>
      <c r="J344" s="1">
        <v>282.18799999999999</v>
      </c>
      <c r="K344" s="1">
        <v>374.78800000000001</v>
      </c>
      <c r="L344" s="1">
        <v>474.74200000000002</v>
      </c>
      <c r="M344" s="1">
        <v>482.66699999999997</v>
      </c>
      <c r="N344" s="1">
        <v>449.10199999999998</v>
      </c>
      <c r="O344" s="1">
        <v>421.24299999999999</v>
      </c>
      <c r="P344" s="1">
        <v>281.87099999999998</v>
      </c>
      <c r="Q344" s="1">
        <v>160.41800000000001</v>
      </c>
      <c r="R344" s="1">
        <v>211.423</v>
      </c>
      <c r="S344" s="1">
        <v>322.38200000000001</v>
      </c>
      <c r="T344" s="1">
        <v>344.49599999999998</v>
      </c>
      <c r="U344" s="1">
        <v>345.07100000000003</v>
      </c>
      <c r="V344" s="1">
        <v>340.88099999999997</v>
      </c>
      <c r="W344" s="1">
        <v>333.03100000000001</v>
      </c>
      <c r="X344" s="1">
        <v>296.91500000000002</v>
      </c>
      <c r="Y344" s="1">
        <v>275.92599999999999</v>
      </c>
      <c r="Z344" s="6">
        <v>7369.2880000000005</v>
      </c>
    </row>
    <row r="345" spans="1:26" ht="14.4" x14ac:dyDescent="0.3">
      <c r="A345" s="3">
        <v>45634</v>
      </c>
      <c r="B345" s="1">
        <v>268.24700000000001</v>
      </c>
      <c r="C345" s="1">
        <v>264.70499999999998</v>
      </c>
      <c r="D345" s="1">
        <v>263.47699999999998</v>
      </c>
      <c r="E345" s="1">
        <v>265.625</v>
      </c>
      <c r="F345" s="1">
        <v>292.79300000000001</v>
      </c>
      <c r="G345" s="1">
        <v>295.37900000000002</v>
      </c>
      <c r="H345" s="1">
        <v>197.49700000000001</v>
      </c>
      <c r="I345" s="1">
        <v>223.971</v>
      </c>
      <c r="J345" s="1">
        <v>453.96800000000002</v>
      </c>
      <c r="K345" s="1">
        <v>590.58399999999995</v>
      </c>
      <c r="L345" s="1">
        <v>642.93499999999995</v>
      </c>
      <c r="M345" s="1">
        <v>592.03899999999999</v>
      </c>
      <c r="N345" s="1">
        <v>564.96799999999996</v>
      </c>
      <c r="O345" s="1">
        <v>505.66899999999998</v>
      </c>
      <c r="P345" s="1">
        <v>412.92599999999999</v>
      </c>
      <c r="Q345" s="1">
        <v>312.54899999999998</v>
      </c>
      <c r="R345" s="1">
        <v>398.678</v>
      </c>
      <c r="S345" s="1">
        <v>491.77600000000001</v>
      </c>
      <c r="T345" s="1">
        <v>456.12400000000002</v>
      </c>
      <c r="U345" s="1">
        <v>428.58600000000001</v>
      </c>
      <c r="V345" s="1">
        <v>387.68700000000001</v>
      </c>
      <c r="W345" s="1">
        <v>355.19099999999997</v>
      </c>
      <c r="X345" s="1">
        <v>309.82799999999997</v>
      </c>
      <c r="Y345" s="1">
        <v>276.54300000000001</v>
      </c>
      <c r="Z345" s="6">
        <v>9251.7450000000008</v>
      </c>
    </row>
    <row r="346" spans="1:26" ht="14.4" x14ac:dyDescent="0.3">
      <c r="A346" s="3">
        <v>45635</v>
      </c>
      <c r="B346" s="1">
        <v>267.41699999999997</v>
      </c>
      <c r="C346" s="1">
        <v>258.59800000000001</v>
      </c>
      <c r="D346" s="1">
        <v>258.83100000000002</v>
      </c>
      <c r="E346" s="1">
        <v>259.14600000000002</v>
      </c>
      <c r="F346" s="1">
        <v>266.05399999999997</v>
      </c>
      <c r="G346" s="1">
        <v>272.25299999999999</v>
      </c>
      <c r="H346" s="1">
        <v>184.745</v>
      </c>
      <c r="I346" s="1">
        <v>211.21299999999999</v>
      </c>
      <c r="J346" s="1">
        <v>440.63400000000001</v>
      </c>
      <c r="K346" s="1">
        <v>560.01099999999997</v>
      </c>
      <c r="L346" s="1">
        <v>622.20000000000005</v>
      </c>
      <c r="M346" s="1">
        <v>655.33100000000002</v>
      </c>
      <c r="N346" s="1">
        <v>629.07899999999995</v>
      </c>
      <c r="O346" s="1">
        <v>519.37599999999998</v>
      </c>
      <c r="P346" s="1">
        <v>381.92099999999999</v>
      </c>
      <c r="Q346" s="1">
        <v>246.04599999999999</v>
      </c>
      <c r="R346" s="1">
        <v>327.423</v>
      </c>
      <c r="S346" s="1">
        <v>436.65800000000002</v>
      </c>
      <c r="T346" s="1">
        <v>412.45</v>
      </c>
      <c r="U346" s="1">
        <v>360.57799999999997</v>
      </c>
      <c r="V346" s="1">
        <v>340.13099999999997</v>
      </c>
      <c r="W346" s="1">
        <v>336.56299999999999</v>
      </c>
      <c r="X346" s="1">
        <v>288.82499999999999</v>
      </c>
      <c r="Y346" s="1">
        <v>275.17899999999997</v>
      </c>
      <c r="Z346" s="6">
        <v>8810.6620000000003</v>
      </c>
    </row>
    <row r="347" spans="1:26" ht="14.4" x14ac:dyDescent="0.3">
      <c r="A347" s="3">
        <v>45636</v>
      </c>
      <c r="B347" s="1">
        <v>267.75200000000001</v>
      </c>
      <c r="C347" s="1">
        <v>262.94200000000001</v>
      </c>
      <c r="D347" s="1">
        <v>263.928</v>
      </c>
      <c r="E347" s="1">
        <v>268.68599999999998</v>
      </c>
      <c r="F347" s="1">
        <v>277.58300000000003</v>
      </c>
      <c r="G347" s="1">
        <v>286.67899999999997</v>
      </c>
      <c r="H347" s="1">
        <v>199.58600000000001</v>
      </c>
      <c r="I347" s="1">
        <v>209.72900000000001</v>
      </c>
      <c r="J347" s="1">
        <v>365.03199999999998</v>
      </c>
      <c r="K347" s="1">
        <v>474.86399999999998</v>
      </c>
      <c r="L347" s="1">
        <v>529.86900000000003</v>
      </c>
      <c r="M347" s="1">
        <v>560.68799999999999</v>
      </c>
      <c r="N347" s="1">
        <v>476.78199999999998</v>
      </c>
      <c r="O347" s="1">
        <v>428.03500000000003</v>
      </c>
      <c r="P347" s="1">
        <v>326.77800000000002</v>
      </c>
      <c r="Q347" s="1">
        <v>276.79199999999997</v>
      </c>
      <c r="R347" s="1">
        <v>345.93400000000003</v>
      </c>
      <c r="S347" s="1">
        <v>454.048</v>
      </c>
      <c r="T347" s="1">
        <v>424.75200000000001</v>
      </c>
      <c r="U347" s="1">
        <v>398.77199999999999</v>
      </c>
      <c r="V347" s="1">
        <v>371.66699999999997</v>
      </c>
      <c r="W347" s="1">
        <v>338.21899999999999</v>
      </c>
      <c r="X347" s="1">
        <v>299.375</v>
      </c>
      <c r="Y347" s="1">
        <v>272.66399999999999</v>
      </c>
      <c r="Z347" s="6">
        <v>8381.1560000000027</v>
      </c>
    </row>
    <row r="348" spans="1:26" ht="14.4" x14ac:dyDescent="0.3">
      <c r="A348" s="3">
        <v>45637</v>
      </c>
      <c r="B348" s="1">
        <v>268.36099999999999</v>
      </c>
      <c r="C348" s="1">
        <v>268.48399999999998</v>
      </c>
      <c r="D348" s="1">
        <v>267.28100000000001</v>
      </c>
      <c r="E348" s="1">
        <v>267.459</v>
      </c>
      <c r="F348" s="1">
        <v>271.11399999999998</v>
      </c>
      <c r="G348" s="1">
        <v>279.07900000000001</v>
      </c>
      <c r="H348" s="1">
        <v>194.584</v>
      </c>
      <c r="I348" s="1">
        <v>208.98699999999999</v>
      </c>
      <c r="J348" s="1">
        <v>406.28100000000001</v>
      </c>
      <c r="K348" s="1">
        <v>512.08900000000006</v>
      </c>
      <c r="L348" s="1">
        <v>481.01799999999997</v>
      </c>
      <c r="M348" s="1">
        <v>524.11</v>
      </c>
      <c r="N348" s="1">
        <v>507.04599999999999</v>
      </c>
      <c r="O348" s="1">
        <v>434.99799999999999</v>
      </c>
      <c r="P348" s="1">
        <v>323.00900000000001</v>
      </c>
      <c r="Q348" s="1">
        <v>229.14599999999999</v>
      </c>
      <c r="R348" s="1">
        <v>304.387</v>
      </c>
      <c r="S348" s="1">
        <v>419.04300000000001</v>
      </c>
      <c r="T348" s="1">
        <v>407.32400000000001</v>
      </c>
      <c r="U348" s="1">
        <v>406.10899999999998</v>
      </c>
      <c r="V348" s="1">
        <v>386.12900000000002</v>
      </c>
      <c r="W348" s="1">
        <v>360.137</v>
      </c>
      <c r="X348" s="1">
        <v>296.09800000000001</v>
      </c>
      <c r="Y348" s="1">
        <v>281.28300000000002</v>
      </c>
      <c r="Z348" s="6">
        <v>8303.5559999999987</v>
      </c>
    </row>
    <row r="349" spans="1:26" ht="14.4" x14ac:dyDescent="0.3">
      <c r="A349" s="3">
        <v>45638</v>
      </c>
      <c r="B349" s="1">
        <v>265.12200000000001</v>
      </c>
      <c r="C349" s="1">
        <v>262.80599999999998</v>
      </c>
      <c r="D349" s="1">
        <v>261.16500000000002</v>
      </c>
      <c r="E349" s="1">
        <v>262.46600000000001</v>
      </c>
      <c r="F349" s="1">
        <v>268.81099999999998</v>
      </c>
      <c r="G349" s="1">
        <v>294.12</v>
      </c>
      <c r="H349" s="1">
        <v>207.56</v>
      </c>
      <c r="I349" s="1">
        <v>219.102</v>
      </c>
      <c r="J349" s="1">
        <v>386.03300000000002</v>
      </c>
      <c r="K349" s="1">
        <v>482.22500000000002</v>
      </c>
      <c r="L349" s="1">
        <v>579.06799999999998</v>
      </c>
      <c r="M349" s="1">
        <v>485.60700000000003</v>
      </c>
      <c r="N349" s="1">
        <v>540.28700000000003</v>
      </c>
      <c r="O349" s="1">
        <v>336.47800000000001</v>
      </c>
      <c r="P349" s="1">
        <v>277.54500000000002</v>
      </c>
      <c r="Q349" s="1">
        <v>246.56299999999999</v>
      </c>
      <c r="R349" s="1">
        <v>324.06700000000001</v>
      </c>
      <c r="S349" s="1">
        <v>429.173</v>
      </c>
      <c r="T349" s="1">
        <v>406.17899999999997</v>
      </c>
      <c r="U349" s="1">
        <v>382.952</v>
      </c>
      <c r="V349" s="1">
        <v>350.02499999999998</v>
      </c>
      <c r="W349" s="1">
        <v>323.26299999999998</v>
      </c>
      <c r="X349" s="1">
        <v>296.02300000000002</v>
      </c>
      <c r="Y349" s="1">
        <v>275.512</v>
      </c>
      <c r="Z349" s="6">
        <v>8162.152</v>
      </c>
    </row>
    <row r="350" spans="1:26" ht="14.4" x14ac:dyDescent="0.3">
      <c r="A350" s="3">
        <v>45639</v>
      </c>
      <c r="B350" s="1">
        <v>275.92</v>
      </c>
      <c r="C350" s="1">
        <v>266.28899999999999</v>
      </c>
      <c r="D350" s="1">
        <v>264.81200000000001</v>
      </c>
      <c r="E350" s="1">
        <v>264.358</v>
      </c>
      <c r="F350" s="1">
        <v>259.55799999999999</v>
      </c>
      <c r="G350" s="1">
        <v>286.137</v>
      </c>
      <c r="H350" s="1">
        <v>187.10499999999999</v>
      </c>
      <c r="I350" s="1">
        <v>169.637</v>
      </c>
      <c r="J350" s="1">
        <v>319.71600000000001</v>
      </c>
      <c r="K350" s="1">
        <v>461.00799999999998</v>
      </c>
      <c r="L350" s="1">
        <v>514.41200000000003</v>
      </c>
      <c r="M350" s="1">
        <v>454.26299999999998</v>
      </c>
      <c r="N350" s="1">
        <v>452.93299999999999</v>
      </c>
      <c r="O350" s="1">
        <v>336.12700000000001</v>
      </c>
      <c r="P350" s="1">
        <v>328.30200000000002</v>
      </c>
      <c r="Q350" s="1">
        <v>167.41900000000001</v>
      </c>
      <c r="R350" s="1">
        <v>182.64400000000001</v>
      </c>
      <c r="S350" s="1">
        <v>284.39600000000002</v>
      </c>
      <c r="T350" s="1">
        <v>300.72300000000001</v>
      </c>
      <c r="U350" s="1">
        <v>298.84699999999998</v>
      </c>
      <c r="V350" s="1">
        <v>290.88900000000001</v>
      </c>
      <c r="W350" s="1">
        <v>293.29599999999999</v>
      </c>
      <c r="X350" s="1">
        <v>286.13099999999997</v>
      </c>
      <c r="Y350" s="1">
        <v>282.81200000000001</v>
      </c>
      <c r="Z350" s="6">
        <v>7227.7340000000004</v>
      </c>
    </row>
    <row r="351" spans="1:26" ht="14.4" x14ac:dyDescent="0.3">
      <c r="A351" s="3">
        <v>45640</v>
      </c>
      <c r="B351" s="1">
        <v>281.863</v>
      </c>
      <c r="C351" s="1">
        <v>278.58699999999999</v>
      </c>
      <c r="D351" s="1">
        <v>282.96899999999999</v>
      </c>
      <c r="E351" s="1">
        <v>280.16699999999997</v>
      </c>
      <c r="F351" s="1">
        <v>269.488</v>
      </c>
      <c r="G351" s="1">
        <v>269.358</v>
      </c>
      <c r="H351" s="1">
        <v>169.40299999999999</v>
      </c>
      <c r="I351" s="1">
        <v>143.38999999999999</v>
      </c>
      <c r="J351" s="1">
        <v>309.29599999999999</v>
      </c>
      <c r="K351" s="1">
        <v>474.99700000000001</v>
      </c>
      <c r="L351" s="1">
        <v>531.40099999999995</v>
      </c>
      <c r="M351" s="1">
        <v>485.12299999999999</v>
      </c>
      <c r="N351" s="1">
        <v>478.93799999999999</v>
      </c>
      <c r="O351" s="1">
        <v>463.45400000000001</v>
      </c>
      <c r="P351" s="1">
        <v>315.39299999999997</v>
      </c>
      <c r="Q351" s="1">
        <v>158.19300000000001</v>
      </c>
      <c r="R351" s="1">
        <v>210.22399999999999</v>
      </c>
      <c r="S351" s="1">
        <v>311.15600000000001</v>
      </c>
      <c r="T351" s="1">
        <v>333.58300000000003</v>
      </c>
      <c r="U351" s="1">
        <v>330.72699999999998</v>
      </c>
      <c r="V351" s="1">
        <v>321.464</v>
      </c>
      <c r="W351" s="1">
        <v>316.61599999999999</v>
      </c>
      <c r="X351" s="1">
        <v>288.37799999999999</v>
      </c>
      <c r="Y351" s="1">
        <v>278.464</v>
      </c>
      <c r="Z351" s="6">
        <v>7582.6319999999987</v>
      </c>
    </row>
    <row r="352" spans="1:26" ht="14.4" x14ac:dyDescent="0.3">
      <c r="A352" s="3">
        <v>45641</v>
      </c>
      <c r="B352" s="1">
        <v>265.404</v>
      </c>
      <c r="C352" s="1">
        <v>264.01499999999999</v>
      </c>
      <c r="D352" s="1">
        <v>264.51799999999997</v>
      </c>
      <c r="E352" s="1">
        <v>263.37799999999999</v>
      </c>
      <c r="F352" s="1">
        <v>265.99599999999998</v>
      </c>
      <c r="G352" s="1">
        <v>298.084</v>
      </c>
      <c r="H352" s="1">
        <v>210.756</v>
      </c>
      <c r="I352" s="1">
        <v>280.26</v>
      </c>
      <c r="J352" s="1">
        <v>546.69600000000003</v>
      </c>
      <c r="K352" s="1">
        <v>687.029</v>
      </c>
      <c r="L352" s="1">
        <v>761.34100000000001</v>
      </c>
      <c r="M352" s="1">
        <v>761.81799999999998</v>
      </c>
      <c r="N352" s="1">
        <v>710.13300000000004</v>
      </c>
      <c r="O352" s="1">
        <v>632.322</v>
      </c>
      <c r="P352" s="1">
        <v>460.80399999999997</v>
      </c>
      <c r="Q352" s="1">
        <v>335.68700000000001</v>
      </c>
      <c r="R352" s="1">
        <v>415.54399999999998</v>
      </c>
      <c r="S352" s="1">
        <v>509.077</v>
      </c>
      <c r="T352" s="1">
        <v>463.13499999999999</v>
      </c>
      <c r="U352" s="1">
        <v>423.71800000000002</v>
      </c>
      <c r="V352" s="1">
        <v>386.90100000000001</v>
      </c>
      <c r="W352" s="1">
        <v>362.60599999999999</v>
      </c>
      <c r="X352" s="1">
        <v>299.25099999999998</v>
      </c>
      <c r="Y352" s="1">
        <v>279.39299999999997</v>
      </c>
      <c r="Z352" s="6">
        <v>10147.866</v>
      </c>
    </row>
    <row r="353" spans="1:26" ht="14.4" x14ac:dyDescent="0.3">
      <c r="A353" s="3">
        <v>45642</v>
      </c>
      <c r="B353" s="1">
        <v>276.74599999999998</v>
      </c>
      <c r="C353" s="1">
        <v>273.14100000000002</v>
      </c>
      <c r="D353" s="1">
        <v>274.60199999999998</v>
      </c>
      <c r="E353" s="1">
        <v>273.10599999999999</v>
      </c>
      <c r="F353" s="1">
        <v>273.11</v>
      </c>
      <c r="G353" s="1">
        <v>286.15800000000002</v>
      </c>
      <c r="H353" s="1">
        <v>208.01900000000001</v>
      </c>
      <c r="I353" s="1">
        <v>233.15199999999999</v>
      </c>
      <c r="J353" s="1">
        <v>492.99900000000002</v>
      </c>
      <c r="K353" s="1">
        <v>655.63800000000003</v>
      </c>
      <c r="L353" s="1">
        <v>688.54300000000001</v>
      </c>
      <c r="M353" s="1">
        <v>706.55799999999999</v>
      </c>
      <c r="N353" s="1">
        <v>670.64099999999996</v>
      </c>
      <c r="O353" s="1">
        <v>583.32100000000003</v>
      </c>
      <c r="P353" s="1">
        <v>431.22500000000002</v>
      </c>
      <c r="Q353" s="1">
        <v>330.779</v>
      </c>
      <c r="R353" s="1">
        <v>380.16199999999998</v>
      </c>
      <c r="S353" s="1">
        <v>513.49199999999996</v>
      </c>
      <c r="T353" s="1">
        <v>494.68099999999998</v>
      </c>
      <c r="U353" s="1">
        <v>428.57900000000001</v>
      </c>
      <c r="V353" s="1">
        <v>408.96600000000001</v>
      </c>
      <c r="W353" s="1">
        <v>355.68299999999999</v>
      </c>
      <c r="X353" s="1">
        <v>305.02100000000002</v>
      </c>
      <c r="Y353" s="1">
        <v>281.113</v>
      </c>
      <c r="Z353" s="6">
        <v>9825.4349999999995</v>
      </c>
    </row>
    <row r="354" spans="1:26" ht="14.4" x14ac:dyDescent="0.3">
      <c r="A354" s="3">
        <v>45643</v>
      </c>
      <c r="B354" s="1">
        <v>275.52</v>
      </c>
      <c r="C354" s="1">
        <v>271.10899999999998</v>
      </c>
      <c r="D354" s="1">
        <v>270.10000000000002</v>
      </c>
      <c r="E354" s="1">
        <v>270.96100000000001</v>
      </c>
      <c r="F354" s="1">
        <v>275.68099999999998</v>
      </c>
      <c r="G354" s="1">
        <v>302.161</v>
      </c>
      <c r="H354" s="1">
        <v>235.28200000000001</v>
      </c>
      <c r="I354" s="1">
        <v>240.68799999999999</v>
      </c>
      <c r="J354" s="1">
        <v>491.8</v>
      </c>
      <c r="K354" s="1">
        <v>597.80999999999995</v>
      </c>
      <c r="L354" s="1">
        <v>652.62699999999995</v>
      </c>
      <c r="M354" s="1">
        <v>660.18299999999999</v>
      </c>
      <c r="N354" s="1">
        <v>630.51400000000001</v>
      </c>
      <c r="O354" s="1">
        <v>526.76300000000003</v>
      </c>
      <c r="P354" s="1">
        <v>396.22800000000001</v>
      </c>
      <c r="Q354" s="1">
        <v>299.03699999999998</v>
      </c>
      <c r="R354" s="1">
        <v>362.35300000000001</v>
      </c>
      <c r="S354" s="1">
        <v>480.54199999999997</v>
      </c>
      <c r="T354" s="1">
        <v>455.73200000000003</v>
      </c>
      <c r="U354" s="1">
        <v>413.60399999999998</v>
      </c>
      <c r="V354" s="1">
        <v>391.53100000000001</v>
      </c>
      <c r="W354" s="1">
        <v>359.89699999999999</v>
      </c>
      <c r="X354" s="1">
        <v>302.875</v>
      </c>
      <c r="Y354" s="1">
        <v>271.25599999999997</v>
      </c>
      <c r="Z354" s="6">
        <v>9434.2540000000026</v>
      </c>
    </row>
    <row r="355" spans="1:26" ht="14.4" x14ac:dyDescent="0.3">
      <c r="A355" s="3">
        <v>45644</v>
      </c>
      <c r="B355" s="1">
        <v>269.81299999999999</v>
      </c>
      <c r="C355" s="1">
        <v>266.892</v>
      </c>
      <c r="D355" s="1">
        <v>264.81799999999998</v>
      </c>
      <c r="E355" s="1">
        <v>266.05500000000001</v>
      </c>
      <c r="F355" s="1">
        <v>266.65100000000001</v>
      </c>
      <c r="G355" s="1">
        <v>272.09500000000003</v>
      </c>
      <c r="H355" s="1">
        <v>201.51599999999999</v>
      </c>
      <c r="I355" s="1">
        <v>210.41399999999999</v>
      </c>
      <c r="J355" s="1">
        <v>466.75700000000001</v>
      </c>
      <c r="K355" s="1">
        <v>578.01400000000001</v>
      </c>
      <c r="L355" s="1">
        <v>658.40300000000002</v>
      </c>
      <c r="M355" s="1">
        <v>703.89300000000003</v>
      </c>
      <c r="N355" s="1">
        <v>646.36599999999999</v>
      </c>
      <c r="O355" s="1">
        <v>568.88400000000001</v>
      </c>
      <c r="P355" s="1">
        <v>421.77</v>
      </c>
      <c r="Q355" s="1">
        <v>297.97199999999998</v>
      </c>
      <c r="R355" s="1">
        <v>349.68400000000003</v>
      </c>
      <c r="S355" s="1">
        <v>454.82299999999998</v>
      </c>
      <c r="T355" s="1">
        <v>448.97199999999998</v>
      </c>
      <c r="U355" s="1">
        <v>418.37200000000001</v>
      </c>
      <c r="V355" s="1">
        <v>391.22699999999998</v>
      </c>
      <c r="W355" s="1">
        <v>360.20800000000003</v>
      </c>
      <c r="X355" s="1">
        <v>300.95</v>
      </c>
      <c r="Y355" s="1">
        <v>277.31099999999998</v>
      </c>
      <c r="Z355" s="6">
        <v>9361.8600000000024</v>
      </c>
    </row>
    <row r="356" spans="1:26" ht="14.4" x14ac:dyDescent="0.3">
      <c r="A356" s="3">
        <v>45645</v>
      </c>
      <c r="B356" s="1">
        <v>275.96600000000001</v>
      </c>
      <c r="C356" s="1">
        <v>276.5</v>
      </c>
      <c r="D356" s="1">
        <v>275.63400000000001</v>
      </c>
      <c r="E356" s="1">
        <v>275.13799999999998</v>
      </c>
      <c r="F356" s="1">
        <v>278.33300000000003</v>
      </c>
      <c r="G356" s="1">
        <v>306.63600000000002</v>
      </c>
      <c r="H356" s="1">
        <v>235.244</v>
      </c>
      <c r="I356" s="1">
        <v>255.322</v>
      </c>
      <c r="J356" s="1">
        <v>494.81400000000002</v>
      </c>
      <c r="K356" s="1">
        <v>634.58199999999999</v>
      </c>
      <c r="L356" s="1">
        <v>677.81500000000005</v>
      </c>
      <c r="M356" s="1">
        <v>656.78700000000003</v>
      </c>
      <c r="N356" s="1">
        <v>655.45399999999995</v>
      </c>
      <c r="O356" s="1">
        <v>569.57899999999995</v>
      </c>
      <c r="P356" s="1">
        <v>418.87099999999998</v>
      </c>
      <c r="Q356" s="1">
        <v>286.70800000000003</v>
      </c>
      <c r="R356" s="1">
        <v>334.17399999999998</v>
      </c>
      <c r="S356" s="1">
        <v>471.57799999999997</v>
      </c>
      <c r="T356" s="1">
        <v>441.42</v>
      </c>
      <c r="U356" s="1">
        <v>421.161</v>
      </c>
      <c r="V356" s="1">
        <v>383.94299999999998</v>
      </c>
      <c r="W356" s="1">
        <v>342.69200000000001</v>
      </c>
      <c r="X356" s="1">
        <v>305.35899999999998</v>
      </c>
      <c r="Y356" s="1">
        <v>264.72500000000002</v>
      </c>
      <c r="Z356" s="6">
        <v>9538.4349999999995</v>
      </c>
    </row>
    <row r="357" spans="1:26" ht="14.4" x14ac:dyDescent="0.3">
      <c r="A357" s="3">
        <v>45646</v>
      </c>
      <c r="B357" s="1">
        <v>260.89800000000002</v>
      </c>
      <c r="C357" s="1">
        <v>275.88799999999998</v>
      </c>
      <c r="D357" s="1">
        <v>270.62799999999999</v>
      </c>
      <c r="E357" s="1">
        <v>270.71199999999999</v>
      </c>
      <c r="F357" s="1">
        <v>269.35399999999998</v>
      </c>
      <c r="G357" s="1">
        <v>297.64699999999999</v>
      </c>
      <c r="H357" s="1">
        <v>216.43600000000001</v>
      </c>
      <c r="I357" s="1">
        <v>217.988</v>
      </c>
      <c r="J357" s="1">
        <v>333.03399999999999</v>
      </c>
      <c r="K357" s="1">
        <v>348.56</v>
      </c>
      <c r="L357" s="1">
        <v>337.322</v>
      </c>
      <c r="M357" s="1">
        <v>291.221</v>
      </c>
      <c r="N357" s="1">
        <v>223.11699999999999</v>
      </c>
      <c r="O357" s="1">
        <v>222.661</v>
      </c>
      <c r="P357" s="1">
        <v>204.255</v>
      </c>
      <c r="Q357" s="1">
        <v>138.624</v>
      </c>
      <c r="R357" s="1">
        <v>193.88200000000001</v>
      </c>
      <c r="S357" s="1">
        <v>291.65100000000001</v>
      </c>
      <c r="T357" s="1">
        <v>302.46800000000002</v>
      </c>
      <c r="U357" s="1">
        <v>294.30900000000003</v>
      </c>
      <c r="V357" s="1">
        <v>292.78500000000003</v>
      </c>
      <c r="W357" s="1">
        <v>291.76100000000002</v>
      </c>
      <c r="X357" s="1">
        <v>290.137</v>
      </c>
      <c r="Y357" s="1">
        <v>293.01600000000002</v>
      </c>
      <c r="Z357" s="6">
        <v>6428.3539999999994</v>
      </c>
    </row>
    <row r="358" spans="1:26" ht="14.4" x14ac:dyDescent="0.3">
      <c r="A358" s="3">
        <v>45647</v>
      </c>
      <c r="B358" s="1">
        <v>290.654</v>
      </c>
      <c r="C358" s="1">
        <v>286.00299999999999</v>
      </c>
      <c r="D358" s="1">
        <v>279.19799999999998</v>
      </c>
      <c r="E358" s="1">
        <v>269.565</v>
      </c>
      <c r="F358" s="1">
        <v>268.76900000000001</v>
      </c>
      <c r="G358" s="1">
        <v>270.21300000000002</v>
      </c>
      <c r="H358" s="1">
        <v>182.56100000000001</v>
      </c>
      <c r="I358" s="1">
        <v>132.273</v>
      </c>
      <c r="J358" s="1">
        <v>249.53399999999999</v>
      </c>
      <c r="K358" s="1">
        <v>362.05399999999997</v>
      </c>
      <c r="L358" s="1">
        <v>347.36200000000002</v>
      </c>
      <c r="M358" s="1">
        <v>276.21300000000002</v>
      </c>
      <c r="N358" s="1">
        <v>484.02499999999998</v>
      </c>
      <c r="O358" s="1">
        <v>297.75599999999997</v>
      </c>
      <c r="P358" s="1">
        <v>277.38400000000001</v>
      </c>
      <c r="Q358" s="1">
        <v>187.11099999999999</v>
      </c>
      <c r="R358" s="1">
        <v>211.03800000000001</v>
      </c>
      <c r="S358" s="1">
        <v>349.74099999999999</v>
      </c>
      <c r="T358" s="1">
        <v>357.149</v>
      </c>
      <c r="U358" s="1">
        <v>354.68900000000002</v>
      </c>
      <c r="V358" s="1">
        <v>345.69900000000001</v>
      </c>
      <c r="W358" s="1">
        <v>339.70299999999997</v>
      </c>
      <c r="X358" s="1">
        <v>306.553</v>
      </c>
      <c r="Y358" s="1">
        <v>278.37799999999999</v>
      </c>
      <c r="Z358" s="6">
        <v>7003.6249999999991</v>
      </c>
    </row>
    <row r="359" spans="1:26" ht="14.4" x14ac:dyDescent="0.3">
      <c r="A359" s="3">
        <v>45648</v>
      </c>
      <c r="B359" s="1">
        <v>269.33699999999999</v>
      </c>
      <c r="C359" s="1">
        <v>267.209</v>
      </c>
      <c r="D359" s="1">
        <v>267.90899999999999</v>
      </c>
      <c r="E359" s="1">
        <v>277.07</v>
      </c>
      <c r="F359" s="1">
        <v>276.47699999999998</v>
      </c>
      <c r="G359" s="1">
        <v>300.084</v>
      </c>
      <c r="H359" s="1">
        <v>225.07900000000001</v>
      </c>
      <c r="I359" s="1">
        <v>274.23500000000001</v>
      </c>
      <c r="J359" s="1">
        <v>567.66600000000005</v>
      </c>
      <c r="K359" s="1">
        <v>691.89300000000003</v>
      </c>
      <c r="L359" s="1">
        <v>749.92200000000003</v>
      </c>
      <c r="M359" s="1">
        <v>765.173</v>
      </c>
      <c r="N359" s="1">
        <v>691.61900000000003</v>
      </c>
      <c r="O359" s="1">
        <v>611.346</v>
      </c>
      <c r="P359" s="1">
        <v>422.15600000000001</v>
      </c>
      <c r="Q359" s="1">
        <v>380.34100000000001</v>
      </c>
      <c r="R359" s="1">
        <v>450.93700000000001</v>
      </c>
      <c r="S359" s="1">
        <v>529.33199999999999</v>
      </c>
      <c r="T359" s="1">
        <v>473.30599999999998</v>
      </c>
      <c r="U359" s="1">
        <v>407.154</v>
      </c>
      <c r="V359" s="1">
        <v>378.30799999999999</v>
      </c>
      <c r="W359" s="1">
        <v>354.45699999999999</v>
      </c>
      <c r="X359" s="1">
        <v>304.94</v>
      </c>
      <c r="Y359" s="1">
        <v>286.75700000000001</v>
      </c>
      <c r="Z359" s="6">
        <v>10222.707</v>
      </c>
    </row>
    <row r="360" spans="1:26" ht="14.4" x14ac:dyDescent="0.3">
      <c r="A360" s="3">
        <v>45649</v>
      </c>
      <c r="B360" s="1">
        <v>285.12599999999998</v>
      </c>
      <c r="C360" s="1">
        <v>286.00099999999998</v>
      </c>
      <c r="D360" s="1">
        <v>284.76299999999998</v>
      </c>
      <c r="E360" s="1">
        <v>283.49099999999999</v>
      </c>
      <c r="F360" s="1">
        <v>284.83300000000003</v>
      </c>
      <c r="G360" s="1">
        <v>293.20800000000003</v>
      </c>
      <c r="H360" s="1">
        <v>213.01300000000001</v>
      </c>
      <c r="I360" s="1">
        <v>251.21</v>
      </c>
      <c r="J360" s="1">
        <v>520.16999999999996</v>
      </c>
      <c r="K360" s="1">
        <v>653.53599999999994</v>
      </c>
      <c r="L360" s="1">
        <v>707.34199999999998</v>
      </c>
      <c r="M360" s="1">
        <v>718.64400000000001</v>
      </c>
      <c r="N360" s="1">
        <v>687.80499999999995</v>
      </c>
      <c r="O360" s="1">
        <v>594.27599999999995</v>
      </c>
      <c r="P360" s="1">
        <v>454.93200000000002</v>
      </c>
      <c r="Q360" s="1">
        <v>312.42200000000003</v>
      </c>
      <c r="R360" s="1">
        <v>362.738</v>
      </c>
      <c r="S360" s="1">
        <v>489.012</v>
      </c>
      <c r="T360" s="1">
        <v>467.73200000000003</v>
      </c>
      <c r="U360" s="1">
        <v>458.202</v>
      </c>
      <c r="V360" s="1">
        <v>402.94600000000003</v>
      </c>
      <c r="W360" s="1">
        <v>364.036</v>
      </c>
      <c r="X360" s="1">
        <v>317.18</v>
      </c>
      <c r="Y360" s="1">
        <v>295.76100000000002</v>
      </c>
      <c r="Z360" s="6">
        <v>9988.3790000000008</v>
      </c>
    </row>
    <row r="361" spans="1:26" ht="14.4" x14ac:dyDescent="0.3">
      <c r="A361" s="3">
        <v>45650</v>
      </c>
      <c r="B361" s="1">
        <v>292.43099999999998</v>
      </c>
      <c r="C361" s="1">
        <v>298.37400000000002</v>
      </c>
      <c r="D361" s="1">
        <v>296.56299999999999</v>
      </c>
      <c r="E361" s="1">
        <v>295.75</v>
      </c>
      <c r="F361" s="1">
        <v>297.553</v>
      </c>
      <c r="G361" s="1">
        <v>324.28300000000002</v>
      </c>
      <c r="H361" s="1">
        <v>243.524</v>
      </c>
      <c r="I361" s="1">
        <v>285.50700000000001</v>
      </c>
      <c r="J361" s="1">
        <v>552.03899999999999</v>
      </c>
      <c r="K361" s="1">
        <v>643.97299999999996</v>
      </c>
      <c r="L361" s="1">
        <v>709.56299999999999</v>
      </c>
      <c r="M361" s="1">
        <v>747.56700000000001</v>
      </c>
      <c r="N361" s="1">
        <v>712.31200000000001</v>
      </c>
      <c r="O361" s="1">
        <v>619.81600000000003</v>
      </c>
      <c r="P361" s="1">
        <v>468.04700000000003</v>
      </c>
      <c r="Q361" s="1">
        <v>341.71300000000002</v>
      </c>
      <c r="R361" s="1">
        <v>375.41800000000001</v>
      </c>
      <c r="S361" s="1">
        <v>494.87799999999999</v>
      </c>
      <c r="T361" s="1">
        <v>455.36700000000002</v>
      </c>
      <c r="U361" s="1">
        <v>418.11500000000001</v>
      </c>
      <c r="V361" s="1">
        <v>394.786</v>
      </c>
      <c r="W361" s="1">
        <v>371.2</v>
      </c>
      <c r="X361" s="1">
        <v>331.79899999999998</v>
      </c>
      <c r="Y361" s="1">
        <v>307.084</v>
      </c>
      <c r="Z361" s="6">
        <v>10277.661999999998</v>
      </c>
    </row>
    <row r="362" spans="1:26" ht="14.4" x14ac:dyDescent="0.3">
      <c r="A362" s="3">
        <v>45651</v>
      </c>
      <c r="B362" s="1">
        <v>302.40800000000002</v>
      </c>
      <c r="C362" s="1">
        <v>295.733</v>
      </c>
      <c r="D362" s="1">
        <v>293.495</v>
      </c>
      <c r="E362" s="1">
        <v>293.42399999999998</v>
      </c>
      <c r="F362" s="1">
        <v>295.26</v>
      </c>
      <c r="G362" s="1">
        <v>309.20400000000001</v>
      </c>
      <c r="H362" s="1">
        <v>240.59800000000001</v>
      </c>
      <c r="I362" s="1">
        <v>241.941</v>
      </c>
      <c r="J362" s="1">
        <v>479.34100000000001</v>
      </c>
      <c r="K362" s="1">
        <v>600.52599999999995</v>
      </c>
      <c r="L362" s="1">
        <v>678.15099999999995</v>
      </c>
      <c r="M362" s="1">
        <v>716.19399999999996</v>
      </c>
      <c r="N362" s="1">
        <v>683.50800000000004</v>
      </c>
      <c r="O362" s="1">
        <v>584.80600000000004</v>
      </c>
      <c r="P362" s="1">
        <v>431.89499999999998</v>
      </c>
      <c r="Q362" s="1">
        <v>285.73700000000002</v>
      </c>
      <c r="R362" s="1">
        <v>324.863</v>
      </c>
      <c r="S362" s="1">
        <v>442.30900000000003</v>
      </c>
      <c r="T362" s="1">
        <v>447.59100000000001</v>
      </c>
      <c r="U362" s="1">
        <v>479.56400000000002</v>
      </c>
      <c r="V362" s="1">
        <v>434.14</v>
      </c>
      <c r="W362" s="1">
        <v>401.358</v>
      </c>
      <c r="X362" s="1">
        <v>356.86200000000002</v>
      </c>
      <c r="Y362" s="1">
        <v>315.38200000000001</v>
      </c>
      <c r="Z362" s="6">
        <v>9934.2899999999991</v>
      </c>
    </row>
    <row r="363" spans="1:26" ht="14.4" x14ac:dyDescent="0.3">
      <c r="A363" s="3">
        <v>45652</v>
      </c>
      <c r="B363" s="1">
        <v>309.38200000000001</v>
      </c>
      <c r="C363" s="1">
        <v>304.51</v>
      </c>
      <c r="D363" s="1">
        <v>304.78199999999998</v>
      </c>
      <c r="E363" s="1">
        <v>305.084</v>
      </c>
      <c r="F363" s="1">
        <v>306.78899999999999</v>
      </c>
      <c r="G363" s="1">
        <v>334.67</v>
      </c>
      <c r="H363" s="1">
        <v>281.642</v>
      </c>
      <c r="I363" s="1">
        <v>312.62900000000002</v>
      </c>
      <c r="J363" s="1">
        <v>491.63</v>
      </c>
      <c r="K363" s="1">
        <v>621.70399999999995</v>
      </c>
      <c r="L363" s="1">
        <v>681.56100000000004</v>
      </c>
      <c r="M363" s="1">
        <v>702.13699999999994</v>
      </c>
      <c r="N363" s="1">
        <v>688.94100000000003</v>
      </c>
      <c r="O363" s="1">
        <v>550.70399999999995</v>
      </c>
      <c r="P363" s="1">
        <v>391.80200000000002</v>
      </c>
      <c r="Q363" s="1">
        <v>338.00200000000001</v>
      </c>
      <c r="R363" s="1">
        <v>393.20100000000002</v>
      </c>
      <c r="S363" s="1">
        <v>473.85300000000001</v>
      </c>
      <c r="T363" s="1">
        <v>454.31400000000002</v>
      </c>
      <c r="U363" s="1">
        <v>469.26100000000002</v>
      </c>
      <c r="V363" s="1">
        <v>429.87200000000001</v>
      </c>
      <c r="W363" s="1">
        <v>393.87599999999998</v>
      </c>
      <c r="X363" s="1">
        <v>347.08600000000001</v>
      </c>
      <c r="Y363" s="1">
        <v>324.35199999999998</v>
      </c>
      <c r="Z363" s="6">
        <v>10211.784</v>
      </c>
    </row>
    <row r="364" spans="1:26" ht="14.4" x14ac:dyDescent="0.3">
      <c r="A364" s="3">
        <v>45653</v>
      </c>
      <c r="B364" s="1">
        <v>323.17</v>
      </c>
      <c r="C364" s="1">
        <v>322.76</v>
      </c>
      <c r="D364" s="1">
        <v>316.45499999999998</v>
      </c>
      <c r="E364" s="1">
        <v>318.60899999999998</v>
      </c>
      <c r="F364" s="1">
        <v>318.92700000000002</v>
      </c>
      <c r="G364" s="1">
        <v>342.06700000000001</v>
      </c>
      <c r="H364" s="1">
        <v>258.59899999999999</v>
      </c>
      <c r="I364" s="1">
        <v>185.666</v>
      </c>
      <c r="J364" s="1">
        <v>341.41800000000001</v>
      </c>
      <c r="K364" s="1">
        <v>498.92599999999999</v>
      </c>
      <c r="L364" s="1">
        <v>590.53399999999999</v>
      </c>
      <c r="M364" s="1">
        <v>623.45500000000004</v>
      </c>
      <c r="N364" s="1">
        <v>592.18600000000004</v>
      </c>
      <c r="O364" s="1">
        <v>489.04</v>
      </c>
      <c r="P364" s="1">
        <v>365.26600000000002</v>
      </c>
      <c r="Q364" s="1">
        <v>230.33</v>
      </c>
      <c r="R364" s="1">
        <v>226.98699999999999</v>
      </c>
      <c r="S364" s="1">
        <v>339.99700000000001</v>
      </c>
      <c r="T364" s="1">
        <v>338.44600000000003</v>
      </c>
      <c r="U364" s="1">
        <v>335.27300000000002</v>
      </c>
      <c r="V364" s="1">
        <v>336.08300000000003</v>
      </c>
      <c r="W364" s="1">
        <v>334.20400000000001</v>
      </c>
      <c r="X364" s="1">
        <v>341.95299999999997</v>
      </c>
      <c r="Y364" s="1">
        <v>331.52</v>
      </c>
      <c r="Z364" s="6">
        <v>8701.8709999999992</v>
      </c>
    </row>
    <row r="365" spans="1:26" ht="14.4" x14ac:dyDescent="0.3">
      <c r="A365" s="3">
        <v>45654</v>
      </c>
      <c r="B365" s="1">
        <v>327.952</v>
      </c>
      <c r="C365" s="1">
        <v>326.721</v>
      </c>
      <c r="D365" s="1">
        <v>330.30099999999999</v>
      </c>
      <c r="E365" s="1">
        <v>329.33</v>
      </c>
      <c r="F365" s="1">
        <v>327.012</v>
      </c>
      <c r="G365" s="1">
        <v>329.29199999999997</v>
      </c>
      <c r="H365" s="1">
        <v>233.98500000000001</v>
      </c>
      <c r="I365" s="1">
        <v>163.94900000000001</v>
      </c>
      <c r="J365" s="1">
        <v>321.30500000000001</v>
      </c>
      <c r="K365" s="1">
        <v>487.8</v>
      </c>
      <c r="L365" s="1">
        <v>564.928</v>
      </c>
      <c r="M365" s="1">
        <v>589.53800000000001</v>
      </c>
      <c r="N365" s="1">
        <v>566.92499999999995</v>
      </c>
      <c r="O365" s="1">
        <v>506.87099999999998</v>
      </c>
      <c r="P365" s="1">
        <v>380.41</v>
      </c>
      <c r="Q365" s="1">
        <v>210.38900000000001</v>
      </c>
      <c r="R365" s="1">
        <v>223.50200000000001</v>
      </c>
      <c r="S365" s="1">
        <v>364.423</v>
      </c>
      <c r="T365" s="1">
        <v>395.98899999999998</v>
      </c>
      <c r="U365" s="1">
        <v>432.964</v>
      </c>
      <c r="V365" s="1">
        <v>399.16800000000001</v>
      </c>
      <c r="W365" s="1">
        <v>376.17200000000003</v>
      </c>
      <c r="X365" s="1">
        <v>352.245</v>
      </c>
      <c r="Y365" s="1">
        <v>333.67599999999999</v>
      </c>
      <c r="Z365" s="6">
        <v>8874.8469999999998</v>
      </c>
    </row>
    <row r="366" spans="1:26" ht="14.4" x14ac:dyDescent="0.3">
      <c r="A366" s="3">
        <v>45655</v>
      </c>
      <c r="B366" s="1">
        <v>323.71199999999999</v>
      </c>
      <c r="C366" s="1">
        <v>310.42099999999999</v>
      </c>
      <c r="D366" s="1">
        <v>310.69600000000003</v>
      </c>
      <c r="E366" s="1">
        <v>309.279</v>
      </c>
      <c r="F366" s="1">
        <v>311.92899999999997</v>
      </c>
      <c r="G366" s="1">
        <v>339.303</v>
      </c>
      <c r="H366" s="1">
        <v>273.74700000000001</v>
      </c>
      <c r="I366" s="1">
        <v>269.72500000000002</v>
      </c>
      <c r="J366" s="1">
        <v>497.48599999999999</v>
      </c>
      <c r="K366" s="1">
        <v>652.17700000000002</v>
      </c>
      <c r="L366" s="1">
        <v>736.63099999999997</v>
      </c>
      <c r="M366" s="1">
        <v>662.01599999999996</v>
      </c>
      <c r="N366" s="1">
        <v>684.22799999999995</v>
      </c>
      <c r="O366" s="1">
        <v>620.68299999999999</v>
      </c>
      <c r="P366" s="1">
        <v>511.79599999999999</v>
      </c>
      <c r="Q366" s="1">
        <v>356.54500000000002</v>
      </c>
      <c r="R366" s="1">
        <v>340.02499999999998</v>
      </c>
      <c r="S366" s="1">
        <v>468.952</v>
      </c>
      <c r="T366" s="1">
        <v>446.33199999999999</v>
      </c>
      <c r="U366" s="1">
        <v>408.84399999999999</v>
      </c>
      <c r="V366" s="1">
        <v>387.75400000000002</v>
      </c>
      <c r="W366" s="1">
        <v>366.53500000000003</v>
      </c>
      <c r="X366" s="1">
        <v>345.56599999999997</v>
      </c>
      <c r="Y366" s="1">
        <v>336.101</v>
      </c>
      <c r="Z366" s="6">
        <v>10270.483</v>
      </c>
    </row>
    <row r="367" spans="1:26" ht="14.4" x14ac:dyDescent="0.3">
      <c r="A367" s="3">
        <v>45656</v>
      </c>
      <c r="B367" s="1">
        <v>332.57499999999999</v>
      </c>
      <c r="C367" s="1">
        <v>320.786</v>
      </c>
      <c r="D367" s="1">
        <v>317.62900000000002</v>
      </c>
      <c r="E367" s="1">
        <v>316.62</v>
      </c>
      <c r="F367" s="1">
        <v>316.37299999999999</v>
      </c>
      <c r="G367" s="1">
        <v>332.51600000000002</v>
      </c>
      <c r="H367" s="1">
        <v>271.48399999999998</v>
      </c>
      <c r="I367" s="1">
        <v>288.654</v>
      </c>
      <c r="J367" s="1">
        <v>491.88</v>
      </c>
      <c r="K367" s="1">
        <v>677.54100000000005</v>
      </c>
      <c r="L367" s="1">
        <v>764.09799999999996</v>
      </c>
      <c r="M367" s="1">
        <v>793.57299999999998</v>
      </c>
      <c r="N367" s="1">
        <v>719.99099999999999</v>
      </c>
      <c r="O367" s="1">
        <v>653.27099999999996</v>
      </c>
      <c r="P367" s="1">
        <v>465.75299999999999</v>
      </c>
      <c r="Q367" s="1">
        <v>329.553</v>
      </c>
      <c r="R367" s="1">
        <v>327.44400000000002</v>
      </c>
      <c r="S367" s="1">
        <v>462.185</v>
      </c>
      <c r="T367" s="1">
        <v>447.43200000000002</v>
      </c>
      <c r="U367" s="1">
        <v>431.17399999999998</v>
      </c>
      <c r="V367" s="1">
        <v>446.27100000000002</v>
      </c>
      <c r="W367" s="1">
        <v>446.78</v>
      </c>
      <c r="X367" s="1">
        <v>383.39499999999998</v>
      </c>
      <c r="Y367" s="1">
        <v>351.19600000000003</v>
      </c>
      <c r="Z367" s="6">
        <v>10688.174000000005</v>
      </c>
    </row>
    <row r="368" spans="1:26" ht="14.4" x14ac:dyDescent="0.3">
      <c r="A368" s="3">
        <v>45657</v>
      </c>
      <c r="B368" s="1">
        <v>336.95699999999999</v>
      </c>
      <c r="C368" s="1">
        <v>329.37700000000001</v>
      </c>
      <c r="D368" s="1">
        <v>331.42200000000003</v>
      </c>
      <c r="E368" s="1">
        <v>327.40699999999998</v>
      </c>
      <c r="F368" s="1">
        <v>332.01799999999997</v>
      </c>
      <c r="G368" s="1">
        <v>364.036</v>
      </c>
      <c r="H368" s="1">
        <v>302.92099999999999</v>
      </c>
      <c r="I368" s="1">
        <v>297.77999999999997</v>
      </c>
      <c r="J368" s="1">
        <v>471.66300000000001</v>
      </c>
      <c r="K368" s="1">
        <v>492.63799999999998</v>
      </c>
      <c r="L368" s="1">
        <v>499.64600000000002</v>
      </c>
      <c r="M368" s="1">
        <v>642.08000000000004</v>
      </c>
      <c r="N368" s="1">
        <v>496.34100000000001</v>
      </c>
      <c r="O368" s="1">
        <v>572.68899999999996</v>
      </c>
      <c r="P368" s="1">
        <v>370.17500000000001</v>
      </c>
      <c r="Q368" s="1">
        <v>367.661</v>
      </c>
      <c r="R368" s="1">
        <v>344.10199999999998</v>
      </c>
      <c r="S368" s="1">
        <v>461.113</v>
      </c>
      <c r="T368" s="1">
        <v>457.12400000000002</v>
      </c>
      <c r="U368" s="1">
        <v>408.202</v>
      </c>
      <c r="V368" s="1">
        <v>389.41899999999998</v>
      </c>
      <c r="W368" s="1">
        <v>394.13099999999997</v>
      </c>
      <c r="X368" s="1">
        <v>345.35500000000002</v>
      </c>
      <c r="Y368" s="1">
        <v>323.57600000000002</v>
      </c>
      <c r="Z368" s="6">
        <v>9657.8329999999987</v>
      </c>
    </row>
    <row r="369" spans="1:26" ht="14.4" x14ac:dyDescent="0.3">
      <c r="A369" s="6" t="s">
        <v>359</v>
      </c>
      <c r="B369" s="6">
        <v>91113.504999999917</v>
      </c>
      <c r="C369" s="6">
        <v>89346.726999999926</v>
      </c>
      <c r="D369" s="6">
        <v>88470.349000000075</v>
      </c>
      <c r="E369" s="6">
        <v>88696.502999999997</v>
      </c>
      <c r="F369" s="6">
        <v>91337.219000000012</v>
      </c>
      <c r="G369" s="6">
        <v>86755.275999999969</v>
      </c>
      <c r="H369" s="6">
        <v>56389.127000000015</v>
      </c>
      <c r="I369" s="6">
        <v>84197.197000000015</v>
      </c>
      <c r="J369" s="6">
        <v>158625.56299999994</v>
      </c>
      <c r="K369" s="6">
        <v>204408.10599999983</v>
      </c>
      <c r="L369" s="6">
        <v>228727.79300000003</v>
      </c>
      <c r="M369" s="6">
        <v>237944.98399999976</v>
      </c>
      <c r="N369" s="6">
        <v>233930.43999999977</v>
      </c>
      <c r="O369" s="6">
        <v>222695.91700000002</v>
      </c>
      <c r="P369" s="6">
        <v>203068.56800000003</v>
      </c>
      <c r="Q369" s="6">
        <v>170237.56100000002</v>
      </c>
      <c r="R369" s="6">
        <v>137560.59700000001</v>
      </c>
      <c r="S369" s="6">
        <v>120750.02199999995</v>
      </c>
      <c r="T369" s="6">
        <v>111197.74799999991</v>
      </c>
      <c r="U369" s="6">
        <v>119599.40600000002</v>
      </c>
      <c r="V369" s="6">
        <v>121519.77900000001</v>
      </c>
      <c r="W369" s="6">
        <v>110541.99800000005</v>
      </c>
      <c r="X369" s="6">
        <v>100245.04099999997</v>
      </c>
      <c r="Y369" s="6">
        <v>94546.111999999965</v>
      </c>
      <c r="Z369" s="60">
        <v>3251905.5380000002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FCBD-A591-4A65-BBBE-5767B9EE55DA}">
  <dimension ref="A5:P50"/>
  <sheetViews>
    <sheetView rightToLeft="1" topLeftCell="F18" workbookViewId="0">
      <selection activeCell="E22" sqref="E22:N38"/>
    </sheetView>
  </sheetViews>
  <sheetFormatPr defaultRowHeight="13.8" x14ac:dyDescent="0.25"/>
  <cols>
    <col min="1" max="1" width="9.3984375" bestFit="1" customWidth="1"/>
    <col min="2" max="2" width="11" bestFit="1" customWidth="1"/>
    <col min="3" max="3" width="18.59765625" bestFit="1" customWidth="1"/>
    <col min="4" max="4" width="17.3984375" bestFit="1" customWidth="1"/>
    <col min="5" max="5" width="13.19921875" bestFit="1" customWidth="1"/>
    <col min="6" max="6" width="14.3984375" bestFit="1" customWidth="1"/>
    <col min="7" max="7" width="17.3984375" bestFit="1" customWidth="1"/>
    <col min="8" max="8" width="14.8984375" bestFit="1" customWidth="1"/>
    <col min="9" max="9" width="14.3984375" bestFit="1" customWidth="1"/>
    <col min="10" max="10" width="17.3984375" bestFit="1" customWidth="1"/>
    <col min="11" max="11" width="11" bestFit="1" customWidth="1"/>
    <col min="12" max="12" width="14.3984375" bestFit="1" customWidth="1"/>
    <col min="13" max="13" width="17.3984375" bestFit="1" customWidth="1"/>
    <col min="14" max="14" width="12.3984375" bestFit="1" customWidth="1"/>
    <col min="15" max="15" width="14.59765625" bestFit="1" customWidth="1"/>
    <col min="16" max="16" width="17.69921875" bestFit="1" customWidth="1"/>
  </cols>
  <sheetData>
    <row r="5" spans="1:16" ht="14.4" x14ac:dyDescent="0.25">
      <c r="A5" s="7" t="s">
        <v>354</v>
      </c>
      <c r="B5" s="63" t="s">
        <v>355</v>
      </c>
      <c r="C5" s="63" t="s">
        <v>355</v>
      </c>
      <c r="D5" s="63" t="s">
        <v>355</v>
      </c>
      <c r="E5" s="63" t="s">
        <v>356</v>
      </c>
      <c r="F5" s="63" t="s">
        <v>356</v>
      </c>
      <c r="G5" s="63" t="s">
        <v>356</v>
      </c>
      <c r="H5" s="63" t="s">
        <v>357</v>
      </c>
      <c r="I5" s="63" t="s">
        <v>357</v>
      </c>
      <c r="J5" s="63" t="s">
        <v>357</v>
      </c>
      <c r="K5" s="63" t="s">
        <v>358</v>
      </c>
      <c r="L5" s="63" t="s">
        <v>358</v>
      </c>
      <c r="M5" s="63" t="s">
        <v>358</v>
      </c>
      <c r="N5" s="64" t="s">
        <v>359</v>
      </c>
      <c r="O5" s="64" t="s">
        <v>359</v>
      </c>
      <c r="P5" s="64" t="s">
        <v>359</v>
      </c>
    </row>
    <row r="6" spans="1:16" ht="14.4" x14ac:dyDescent="0.3">
      <c r="A6" s="1" t="s">
        <v>360</v>
      </c>
      <c r="B6" s="1" t="s">
        <v>361</v>
      </c>
      <c r="C6" s="1" t="s">
        <v>362</v>
      </c>
      <c r="D6" s="1" t="s">
        <v>363</v>
      </c>
      <c r="E6" s="1" t="s">
        <v>361</v>
      </c>
      <c r="F6" s="1" t="s">
        <v>362</v>
      </c>
      <c r="G6" s="1" t="s">
        <v>363</v>
      </c>
      <c r="H6" s="1" t="s">
        <v>361</v>
      </c>
      <c r="I6" s="1" t="s">
        <v>362</v>
      </c>
      <c r="J6" s="1" t="s">
        <v>363</v>
      </c>
      <c r="K6" s="1" t="s">
        <v>361</v>
      </c>
      <c r="L6" s="1" t="s">
        <v>362</v>
      </c>
      <c r="M6" s="1" t="s">
        <v>363</v>
      </c>
      <c r="N6" s="6" t="s">
        <v>361</v>
      </c>
      <c r="O6" s="6" t="s">
        <v>362</v>
      </c>
      <c r="P6" s="6" t="s">
        <v>363</v>
      </c>
    </row>
    <row r="7" spans="1:16" ht="14.4" x14ac:dyDescent="0.3">
      <c r="A7" s="1" t="s">
        <v>364</v>
      </c>
      <c r="B7" s="10">
        <v>78401</v>
      </c>
      <c r="C7" s="1">
        <v>0.19126486919015975</v>
      </c>
      <c r="D7" s="11">
        <v>69964.429999999993</v>
      </c>
      <c r="E7" s="10">
        <v>12869</v>
      </c>
      <c r="F7" s="1">
        <v>3.1394849576002422E-2</v>
      </c>
      <c r="G7" s="11">
        <v>5583.06</v>
      </c>
      <c r="H7" s="10">
        <v>258807</v>
      </c>
      <c r="I7" s="1">
        <v>0.63137826048771917</v>
      </c>
      <c r="J7" s="11">
        <v>92025.24</v>
      </c>
      <c r="K7" s="10">
        <v>59831</v>
      </c>
      <c r="L7" s="1">
        <v>0.14596202074611864</v>
      </c>
      <c r="M7" s="11">
        <v>30864.51</v>
      </c>
      <c r="N7" s="12">
        <v>409908</v>
      </c>
      <c r="O7" s="6">
        <v>1</v>
      </c>
      <c r="P7" s="13">
        <v>198437.24</v>
      </c>
    </row>
    <row r="8" spans="1:16" ht="14.4" x14ac:dyDescent="0.3">
      <c r="A8" s="1" t="s">
        <v>365</v>
      </c>
      <c r="B8" s="10">
        <v>47077</v>
      </c>
      <c r="C8" s="1">
        <v>0.18299812636538207</v>
      </c>
      <c r="D8" s="11">
        <v>61011.63</v>
      </c>
      <c r="E8" s="10">
        <v>-6502</v>
      </c>
      <c r="F8" s="1">
        <v>-2.5274631298249979E-2</v>
      </c>
      <c r="G8" s="11">
        <v>-2854.12</v>
      </c>
      <c r="H8" s="10">
        <v>198304</v>
      </c>
      <c r="I8" s="1">
        <v>0.77084904413536814</v>
      </c>
      <c r="J8" s="11">
        <v>71435.88</v>
      </c>
      <c r="K8" s="10">
        <v>18375</v>
      </c>
      <c r="L8" s="1">
        <v>7.1427460797499745E-2</v>
      </c>
      <c r="M8" s="11">
        <v>9254.19</v>
      </c>
      <c r="N8" s="12">
        <v>257254</v>
      </c>
      <c r="O8" s="6">
        <v>1</v>
      </c>
      <c r="P8" s="13">
        <v>138847.57999999999</v>
      </c>
    </row>
    <row r="9" spans="1:16" ht="14.4" x14ac:dyDescent="0.3">
      <c r="A9" s="1" t="s">
        <v>366</v>
      </c>
      <c r="B9" s="10">
        <v>108387</v>
      </c>
      <c r="C9" s="1">
        <v>0.21146619841966638</v>
      </c>
      <c r="D9" s="11">
        <v>88774.33</v>
      </c>
      <c r="E9" s="10"/>
      <c r="F9" s="1"/>
      <c r="G9" s="11"/>
      <c r="H9" s="10">
        <v>230399</v>
      </c>
      <c r="I9" s="1">
        <v>0.44951516925178031</v>
      </c>
      <c r="J9" s="11">
        <v>81894.649999999994</v>
      </c>
      <c r="K9" s="10">
        <v>173764</v>
      </c>
      <c r="L9" s="1">
        <v>0.33901863232855334</v>
      </c>
      <c r="M9" s="11">
        <v>90991.82</v>
      </c>
      <c r="N9" s="12">
        <v>512550</v>
      </c>
      <c r="O9" s="6">
        <v>1</v>
      </c>
      <c r="P9" s="13">
        <v>261660.79999999999</v>
      </c>
    </row>
    <row r="10" spans="1:16" ht="14.4" x14ac:dyDescent="0.3">
      <c r="A10" s="1" t="s">
        <v>367</v>
      </c>
      <c r="B10" s="10">
        <v>39637</v>
      </c>
      <c r="C10" s="1">
        <v>0.25549510758163702</v>
      </c>
      <c r="D10" s="11">
        <v>20649.73</v>
      </c>
      <c r="E10" s="10">
        <v>5612</v>
      </c>
      <c r="F10" s="1">
        <v>3.6174244865861363E-2</v>
      </c>
      <c r="G10" s="11">
        <v>2583.21</v>
      </c>
      <c r="H10" s="10">
        <v>98148</v>
      </c>
      <c r="I10" s="1">
        <v>0.63264964096481846</v>
      </c>
      <c r="J10" s="11">
        <v>35703.43</v>
      </c>
      <c r="K10" s="10">
        <v>11741</v>
      </c>
      <c r="L10" s="1">
        <v>7.5681006587683231E-2</v>
      </c>
      <c r="M10" s="11">
        <v>6055.55</v>
      </c>
      <c r="N10" s="12">
        <v>155138</v>
      </c>
      <c r="O10" s="6">
        <v>1</v>
      </c>
      <c r="P10" s="13">
        <v>64991.92</v>
      </c>
    </row>
    <row r="11" spans="1:16" ht="14.4" x14ac:dyDescent="0.3">
      <c r="A11" s="1" t="s">
        <v>368</v>
      </c>
      <c r="B11" s="10">
        <v>56591</v>
      </c>
      <c r="C11" s="1">
        <v>0.13958610823343692</v>
      </c>
      <c r="D11" s="11">
        <v>23100.25</v>
      </c>
      <c r="E11" s="10"/>
      <c r="F11" s="1"/>
      <c r="G11" s="11"/>
      <c r="H11" s="10">
        <v>243518</v>
      </c>
      <c r="I11" s="1">
        <v>0.60065610971338368</v>
      </c>
      <c r="J11" s="11">
        <v>86786.07</v>
      </c>
      <c r="K11" s="10">
        <v>105311</v>
      </c>
      <c r="L11" s="1">
        <v>0.2597577820531794</v>
      </c>
      <c r="M11" s="11">
        <v>54999.34</v>
      </c>
      <c r="N11" s="12">
        <v>405420</v>
      </c>
      <c r="O11" s="6">
        <v>1</v>
      </c>
      <c r="P11" s="13">
        <v>164885.66</v>
      </c>
    </row>
    <row r="12" spans="1:16" ht="14.4" x14ac:dyDescent="0.3">
      <c r="A12" s="1" t="s">
        <v>369</v>
      </c>
      <c r="B12" s="10">
        <v>47260</v>
      </c>
      <c r="C12" s="1">
        <v>0.20727161089425902</v>
      </c>
      <c r="D12" s="11">
        <v>51484.1</v>
      </c>
      <c r="E12" s="10"/>
      <c r="F12" s="1"/>
      <c r="G12" s="11"/>
      <c r="H12" s="10">
        <v>167388</v>
      </c>
      <c r="I12" s="1">
        <v>0.7341256962413929</v>
      </c>
      <c r="J12" s="11">
        <v>66671.42</v>
      </c>
      <c r="K12" s="10">
        <v>13362</v>
      </c>
      <c r="L12" s="1">
        <v>5.8602692864348056E-2</v>
      </c>
      <c r="M12" s="11">
        <v>6936.37</v>
      </c>
      <c r="N12" s="12">
        <v>228010</v>
      </c>
      <c r="O12" s="6">
        <v>1</v>
      </c>
      <c r="P12" s="13">
        <v>125091.88999999998</v>
      </c>
    </row>
    <row r="13" spans="1:16" ht="14.4" x14ac:dyDescent="0.3">
      <c r="A13" s="1" t="s">
        <v>370</v>
      </c>
      <c r="B13" s="10">
        <v>73282</v>
      </c>
      <c r="C13" s="1">
        <v>0.16645466687260932</v>
      </c>
      <c r="D13" s="11">
        <v>86028.32</v>
      </c>
      <c r="E13" s="10"/>
      <c r="F13" s="1"/>
      <c r="G13" s="11"/>
      <c r="H13" s="10">
        <v>225464</v>
      </c>
      <c r="I13" s="1">
        <v>0.51212487393583672</v>
      </c>
      <c r="J13" s="11">
        <v>94153.04</v>
      </c>
      <c r="K13" s="10">
        <v>141506</v>
      </c>
      <c r="L13" s="1">
        <v>0.32142045919155393</v>
      </c>
      <c r="M13" s="11">
        <v>73311.009999999995</v>
      </c>
      <c r="N13" s="12">
        <v>440252</v>
      </c>
      <c r="O13" s="6">
        <v>1</v>
      </c>
      <c r="P13" s="13">
        <v>253492.37</v>
      </c>
    </row>
    <row r="14" spans="1:16" ht="14.4" x14ac:dyDescent="0.3">
      <c r="A14" s="1" t="s">
        <v>371</v>
      </c>
      <c r="B14" s="10">
        <v>56523</v>
      </c>
      <c r="C14" s="1">
        <v>0.22473907079382119</v>
      </c>
      <c r="D14" s="11">
        <v>71386.64</v>
      </c>
      <c r="E14" s="10"/>
      <c r="F14" s="1"/>
      <c r="G14" s="11"/>
      <c r="H14" s="10">
        <v>177447</v>
      </c>
      <c r="I14" s="1">
        <v>0.70554064531520244</v>
      </c>
      <c r="J14" s="11">
        <v>77985.649999999994</v>
      </c>
      <c r="K14" s="10">
        <v>17535</v>
      </c>
      <c r="L14" s="1">
        <v>6.9720283890976328E-2</v>
      </c>
      <c r="M14" s="11">
        <v>9124.61</v>
      </c>
      <c r="N14" s="12">
        <v>251505</v>
      </c>
      <c r="O14" s="6">
        <v>1</v>
      </c>
      <c r="P14" s="13">
        <v>158496.89999999997</v>
      </c>
    </row>
    <row r="15" spans="1:16" ht="14.4" x14ac:dyDescent="0.3">
      <c r="A15" s="1" t="s">
        <v>372</v>
      </c>
      <c r="B15" s="10">
        <v>99604</v>
      </c>
      <c r="C15" s="1">
        <v>0.22841705995936357</v>
      </c>
      <c r="D15" s="11">
        <v>132005.54999999999</v>
      </c>
      <c r="E15" s="10"/>
      <c r="F15" s="1"/>
      <c r="G15" s="11"/>
      <c r="H15" s="10">
        <v>223501</v>
      </c>
      <c r="I15" s="1">
        <v>0.51254408776733584</v>
      </c>
      <c r="J15" s="11">
        <v>93778.72</v>
      </c>
      <c r="K15" s="10">
        <v>112957</v>
      </c>
      <c r="L15" s="1">
        <v>0.25903885227330059</v>
      </c>
      <c r="M15" s="11">
        <v>59120.7</v>
      </c>
      <c r="N15" s="12">
        <v>436062</v>
      </c>
      <c r="O15" s="6">
        <v>1</v>
      </c>
      <c r="P15" s="13">
        <v>284904.96999999997</v>
      </c>
    </row>
    <row r="16" spans="1:16" ht="14.4" x14ac:dyDescent="0.3">
      <c r="A16" s="1" t="s">
        <v>373</v>
      </c>
      <c r="B16" s="10">
        <v>48320</v>
      </c>
      <c r="C16" s="1">
        <v>0.21709926270718108</v>
      </c>
      <c r="D16" s="11">
        <v>40987.29</v>
      </c>
      <c r="E16" s="10"/>
      <c r="F16" s="1"/>
      <c r="G16" s="11"/>
      <c r="H16" s="10">
        <v>158995</v>
      </c>
      <c r="I16" s="1">
        <v>0.71435631775927677</v>
      </c>
      <c r="J16" s="11">
        <v>60637.08</v>
      </c>
      <c r="K16" s="10">
        <v>15256</v>
      </c>
      <c r="L16" s="1">
        <v>6.8544419533542109E-2</v>
      </c>
      <c r="M16" s="11">
        <v>7911.61</v>
      </c>
      <c r="N16" s="12">
        <v>222571</v>
      </c>
      <c r="O16" s="6">
        <v>1</v>
      </c>
      <c r="P16" s="13">
        <v>109535.98</v>
      </c>
    </row>
    <row r="17" spans="1:16" ht="14.4" x14ac:dyDescent="0.3">
      <c r="A17" s="1" t="s">
        <v>374</v>
      </c>
      <c r="B17" s="10">
        <v>71684</v>
      </c>
      <c r="C17" s="1">
        <v>0.15119984982102969</v>
      </c>
      <c r="D17" s="11">
        <v>49870.5</v>
      </c>
      <c r="E17" s="10"/>
      <c r="F17" s="1"/>
      <c r="G17" s="11"/>
      <c r="H17" s="10">
        <v>249915</v>
      </c>
      <c r="I17" s="1">
        <v>0.52713451353192675</v>
      </c>
      <c r="J17" s="11">
        <v>92480.72</v>
      </c>
      <c r="K17" s="10">
        <v>152502</v>
      </c>
      <c r="L17" s="1">
        <v>0.32166563664704356</v>
      </c>
      <c r="M17" s="11">
        <v>79478.679999999993</v>
      </c>
      <c r="N17" s="12">
        <v>474101</v>
      </c>
      <c r="O17" s="6">
        <v>1</v>
      </c>
      <c r="P17" s="13">
        <v>221829.9</v>
      </c>
    </row>
    <row r="18" spans="1:16" ht="14.4" x14ac:dyDescent="0.3">
      <c r="A18" s="1" t="s">
        <v>375</v>
      </c>
      <c r="B18" s="10">
        <v>48896</v>
      </c>
      <c r="C18" s="1">
        <v>0.23763146128574483</v>
      </c>
      <c r="D18" s="11">
        <v>38971.699999999997</v>
      </c>
      <c r="E18" s="10"/>
      <c r="F18" s="1"/>
      <c r="G18" s="11"/>
      <c r="H18" s="10">
        <v>143172</v>
      </c>
      <c r="I18" s="1">
        <v>0.69580684667871928</v>
      </c>
      <c r="J18" s="11">
        <v>51858.49</v>
      </c>
      <c r="K18" s="10">
        <v>13696</v>
      </c>
      <c r="L18" s="1">
        <v>6.6561692035535858E-2</v>
      </c>
      <c r="M18" s="11">
        <v>7092.96</v>
      </c>
      <c r="N18" s="12">
        <v>205764</v>
      </c>
      <c r="O18" s="6">
        <v>1</v>
      </c>
      <c r="P18" s="13">
        <v>97923.150000000009</v>
      </c>
    </row>
    <row r="19" spans="1:16" ht="14.4" x14ac:dyDescent="0.3">
      <c r="A19" s="6" t="s">
        <v>359</v>
      </c>
      <c r="B19" s="12">
        <v>775662</v>
      </c>
      <c r="C19" s="6">
        <v>0.19398654757304862</v>
      </c>
      <c r="D19" s="13">
        <v>734234.47</v>
      </c>
      <c r="E19" s="12">
        <v>11979</v>
      </c>
      <c r="F19" s="6">
        <v>2.9958472290476388E-3</v>
      </c>
      <c r="G19" s="13">
        <v>5312.1500000000005</v>
      </c>
      <c r="H19" s="12">
        <v>2375058</v>
      </c>
      <c r="I19" s="6">
        <v>0.5939820459243198</v>
      </c>
      <c r="J19" s="13">
        <v>905410.3899999999</v>
      </c>
      <c r="K19" s="12">
        <v>835836</v>
      </c>
      <c r="L19" s="6">
        <v>0.20903555927358394</v>
      </c>
      <c r="M19" s="13">
        <v>435141.35</v>
      </c>
      <c r="N19" s="12">
        <v>3998535</v>
      </c>
      <c r="O19" s="6">
        <v>1</v>
      </c>
      <c r="P19" s="13">
        <v>2080098.3599999996</v>
      </c>
    </row>
    <row r="22" spans="1:16" ht="15.6" x14ac:dyDescent="0.25">
      <c r="E22" s="67" t="s">
        <v>433</v>
      </c>
      <c r="F22" s="67"/>
      <c r="G22" s="67"/>
      <c r="H22" s="67"/>
      <c r="I22" s="67"/>
      <c r="J22" s="67"/>
      <c r="K22" s="67"/>
      <c r="L22" s="67"/>
      <c r="M22" s="67"/>
      <c r="N22" s="43"/>
    </row>
    <row r="23" spans="1:16" ht="15.6" x14ac:dyDescent="0.25">
      <c r="E23" s="67" t="s">
        <v>376</v>
      </c>
      <c r="F23" s="67"/>
      <c r="G23" s="67"/>
      <c r="H23" s="67"/>
      <c r="I23" s="67"/>
      <c r="J23" s="67" t="s">
        <v>380</v>
      </c>
      <c r="K23" s="67"/>
      <c r="L23" s="67"/>
      <c r="M23" s="67"/>
      <c r="N23" s="43" t="s">
        <v>383</v>
      </c>
    </row>
    <row r="24" spans="1:16" ht="15.6" x14ac:dyDescent="0.25">
      <c r="E24" s="44"/>
      <c r="F24" s="67" t="s">
        <v>355</v>
      </c>
      <c r="G24" s="67"/>
      <c r="H24" s="67" t="s">
        <v>357</v>
      </c>
      <c r="I24" s="67"/>
      <c r="J24" s="67" t="s">
        <v>434</v>
      </c>
      <c r="K24" s="67"/>
      <c r="L24" s="67" t="s">
        <v>435</v>
      </c>
      <c r="M24" s="67"/>
      <c r="N24" s="43"/>
    </row>
    <row r="25" spans="1:16" ht="14.4" x14ac:dyDescent="0.3">
      <c r="E25" s="23" t="s">
        <v>436</v>
      </c>
      <c r="F25" s="23" t="s">
        <v>385</v>
      </c>
      <c r="G25" s="23" t="s">
        <v>386</v>
      </c>
      <c r="H25" s="23" t="s">
        <v>385</v>
      </c>
      <c r="I25" s="23" t="s">
        <v>386</v>
      </c>
      <c r="J25" s="23" t="s">
        <v>385</v>
      </c>
      <c r="K25" s="23" t="s">
        <v>386</v>
      </c>
      <c r="L25" s="23" t="s">
        <v>385</v>
      </c>
      <c r="M25" s="23" t="s">
        <v>386</v>
      </c>
      <c r="N25" s="23"/>
    </row>
    <row r="26" spans="1:16" ht="14.4" x14ac:dyDescent="0.3">
      <c r="E26" s="23">
        <v>1</v>
      </c>
      <c r="F26" s="36">
        <f>B7</f>
        <v>78401</v>
      </c>
      <c r="G26" s="37">
        <f>F26/$N$38</f>
        <v>1.9666348597636656E-2</v>
      </c>
      <c r="H26" s="36">
        <f>H7</f>
        <v>258807</v>
      </c>
      <c r="I26" s="37">
        <f>H26/$N$38</f>
        <v>6.4919945938298626E-2</v>
      </c>
      <c r="J26" s="36">
        <f>'5 מאור רחובות מסונן'!K93</f>
        <v>45953.079999999994</v>
      </c>
      <c r="K26" s="37">
        <f>J26/$N$38</f>
        <v>1.1527012288300978E-2</v>
      </c>
      <c r="L26" s="38">
        <f>K7-J26</f>
        <v>13877.920000000006</v>
      </c>
      <c r="M26" s="37">
        <f>L26/$N$38</f>
        <v>3.4811802468095281E-3</v>
      </c>
      <c r="N26" s="38">
        <f>L26+J26+H26+F26</f>
        <v>397039</v>
      </c>
    </row>
    <row r="27" spans="1:16" ht="14.4" x14ac:dyDescent="0.3">
      <c r="E27" s="23">
        <v>2</v>
      </c>
      <c r="F27" s="36">
        <f>B8</f>
        <v>47077</v>
      </c>
      <c r="G27" s="37">
        <f t="shared" ref="G27:G37" si="0">F27/$N$38</f>
        <v>1.1808939846825179E-2</v>
      </c>
      <c r="H27" s="36">
        <f>H8</f>
        <v>198304</v>
      </c>
      <c r="I27" s="37">
        <f t="shared" ref="I27:I37" si="1">H27/$N$38</f>
        <v>4.9743186851006232E-2</v>
      </c>
      <c r="J27" s="36">
        <f>'5 מאור רחובות מסונן'!L93</f>
        <v>43340.330000000009</v>
      </c>
      <c r="K27" s="37">
        <f t="shared" ref="K27:K37" si="2">J27/$N$38</f>
        <v>1.0871622021614648E-2</v>
      </c>
      <c r="L27" s="38">
        <f t="shared" ref="L27:L37" si="3">K8-J27</f>
        <v>-24965.330000000009</v>
      </c>
      <c r="M27" s="37">
        <f t="shared" ref="M27:M38" si="4">L27/$N$38</f>
        <v>-6.2623803603912773E-3</v>
      </c>
      <c r="N27" s="38">
        <f t="shared" ref="N27:N37" si="5">L27+J27+H27+F27</f>
        <v>263756</v>
      </c>
    </row>
    <row r="28" spans="1:16" ht="14.4" x14ac:dyDescent="0.3">
      <c r="E28" s="23">
        <v>3</v>
      </c>
      <c r="F28" s="36">
        <f>B9</f>
        <v>108387</v>
      </c>
      <c r="G28" s="37">
        <f t="shared" si="0"/>
        <v>2.7188129302585993E-2</v>
      </c>
      <c r="H28" s="36">
        <f t="shared" ref="H28:H37" si="6">H9</f>
        <v>230399</v>
      </c>
      <c r="I28" s="37">
        <f t="shared" si="1"/>
        <v>5.7793995619276388E-2</v>
      </c>
      <c r="J28" s="36">
        <f>'5 מאור רחובות מסונן'!M93</f>
        <v>43148.799999999996</v>
      </c>
      <c r="K28" s="37">
        <f t="shared" si="2"/>
        <v>1.0823578045811973E-2</v>
      </c>
      <c r="L28" s="38">
        <f>K9-J28</f>
        <v>130615.20000000001</v>
      </c>
      <c r="M28" s="37">
        <f t="shared" si="4"/>
        <v>3.2763919533552274E-2</v>
      </c>
      <c r="N28" s="38">
        <f t="shared" si="5"/>
        <v>512550</v>
      </c>
    </row>
    <row r="29" spans="1:16" ht="14.4" x14ac:dyDescent="0.3">
      <c r="E29" s="23">
        <v>4</v>
      </c>
      <c r="F29" s="36">
        <f t="shared" ref="F29:F37" si="7">B10</f>
        <v>39637</v>
      </c>
      <c r="G29" s="37">
        <f t="shared" si="0"/>
        <v>9.9426673048114717E-3</v>
      </c>
      <c r="H29" s="36">
        <f t="shared" si="6"/>
        <v>98148</v>
      </c>
      <c r="I29" s="37">
        <f t="shared" si="1"/>
        <v>2.4619746969564708E-2</v>
      </c>
      <c r="J29" s="36">
        <f>'5 מאור רחובות מסונן'!N93</f>
        <v>38482.639999999985</v>
      </c>
      <c r="K29" s="37">
        <f t="shared" si="2"/>
        <v>9.6531040828223627E-3</v>
      </c>
      <c r="L29" s="38">
        <f t="shared" si="3"/>
        <v>-26741.639999999985</v>
      </c>
      <c r="M29" s="37">
        <f t="shared" si="4"/>
        <v>-6.70795543822788E-3</v>
      </c>
      <c r="N29" s="38">
        <f t="shared" si="5"/>
        <v>149526</v>
      </c>
    </row>
    <row r="30" spans="1:16" ht="14.4" x14ac:dyDescent="0.3">
      <c r="E30" s="23">
        <v>5</v>
      </c>
      <c r="F30" s="36">
        <f t="shared" si="7"/>
        <v>56591</v>
      </c>
      <c r="G30" s="37">
        <f t="shared" si="0"/>
        <v>1.419546094423357E-2</v>
      </c>
      <c r="H30" s="36">
        <f t="shared" si="6"/>
        <v>243518</v>
      </c>
      <c r="I30" s="37">
        <f t="shared" si="1"/>
        <v>6.1084806033077171E-2</v>
      </c>
      <c r="J30" s="36">
        <f>'5 מאור רחובות מסונן'!O93</f>
        <v>39143.249999999993</v>
      </c>
      <c r="K30" s="37">
        <f t="shared" si="2"/>
        <v>9.8188135322819971E-3</v>
      </c>
      <c r="L30" s="38">
        <f t="shared" si="3"/>
        <v>66167.75</v>
      </c>
      <c r="M30" s="37">
        <f t="shared" si="4"/>
        <v>1.6597722445138109E-2</v>
      </c>
      <c r="N30" s="38">
        <f t="shared" si="5"/>
        <v>405420</v>
      </c>
    </row>
    <row r="31" spans="1:16" ht="14.4" x14ac:dyDescent="0.3">
      <c r="E31" s="23">
        <v>6</v>
      </c>
      <c r="F31" s="36">
        <f t="shared" si="7"/>
        <v>47260</v>
      </c>
      <c r="G31" s="37">
        <f t="shared" si="0"/>
        <v>1.185484413112471E-2</v>
      </c>
      <c r="H31" s="36">
        <f t="shared" si="6"/>
        <v>167388</v>
      </c>
      <c r="I31" s="37">
        <f t="shared" si="1"/>
        <v>4.1988122078305185E-2</v>
      </c>
      <c r="J31" s="36">
        <f>'5 מאור רחובות מסונן'!P93</f>
        <v>37817.979999999996</v>
      </c>
      <c r="K31" s="37">
        <f t="shared" si="2"/>
        <v>9.4863787188741357E-3</v>
      </c>
      <c r="L31" s="38">
        <f t="shared" si="3"/>
        <v>-24455.979999999996</v>
      </c>
      <c r="M31" s="37">
        <f t="shared" si="4"/>
        <v>-6.1346134357575799E-3</v>
      </c>
      <c r="N31" s="38">
        <f t="shared" si="5"/>
        <v>228010</v>
      </c>
    </row>
    <row r="32" spans="1:16" ht="14.4" x14ac:dyDescent="0.3">
      <c r="E32" s="23">
        <v>7</v>
      </c>
      <c r="F32" s="36">
        <f t="shared" si="7"/>
        <v>73282</v>
      </c>
      <c r="G32" s="37">
        <f t="shared" si="0"/>
        <v>1.8382282852667818E-2</v>
      </c>
      <c r="H32" s="36">
        <f t="shared" si="6"/>
        <v>225464</v>
      </c>
      <c r="I32" s="37">
        <f t="shared" si="1"/>
        <v>5.6556085001690681E-2</v>
      </c>
      <c r="J32" s="36">
        <f>'5 מאור רחובות מסונן'!Q93</f>
        <v>43938.170000000006</v>
      </c>
      <c r="K32" s="37">
        <f t="shared" si="2"/>
        <v>1.1021586050716459E-2</v>
      </c>
      <c r="L32" s="38">
        <f t="shared" si="3"/>
        <v>97567.829999999987</v>
      </c>
      <c r="M32" s="37">
        <f t="shared" si="4"/>
        <v>2.4474215337750176E-2</v>
      </c>
      <c r="N32" s="38">
        <f t="shared" si="5"/>
        <v>440252</v>
      </c>
    </row>
    <row r="33" spans="3:14" ht="14.4" x14ac:dyDescent="0.3">
      <c r="E33" s="23">
        <v>8</v>
      </c>
      <c r="F33" s="36">
        <f t="shared" si="7"/>
        <v>56523</v>
      </c>
      <c r="G33" s="37">
        <f t="shared" si="0"/>
        <v>1.4178403614548498E-2</v>
      </c>
      <c r="H33" s="36">
        <f t="shared" si="6"/>
        <v>177447</v>
      </c>
      <c r="I33" s="37">
        <f t="shared" si="1"/>
        <v>4.4511352656277751E-2</v>
      </c>
      <c r="J33" s="36">
        <f>'5 מאור רחובות מסונן'!R93</f>
        <v>46709.200000000012</v>
      </c>
      <c r="K33" s="37">
        <f t="shared" si="2"/>
        <v>1.1716679760675634E-2</v>
      </c>
      <c r="L33" s="38">
        <f t="shared" si="3"/>
        <v>-29174.200000000012</v>
      </c>
      <c r="M33" s="37">
        <f t="shared" si="4"/>
        <v>-7.3181462896796164E-3</v>
      </c>
      <c r="N33" s="38">
        <f t="shared" si="5"/>
        <v>251505</v>
      </c>
    </row>
    <row r="34" spans="3:14" ht="14.4" x14ac:dyDescent="0.3">
      <c r="E34" s="23">
        <v>9</v>
      </c>
      <c r="F34" s="36">
        <f t="shared" si="7"/>
        <v>99604</v>
      </c>
      <c r="G34" s="37">
        <f t="shared" si="0"/>
        <v>2.4984974499292122E-2</v>
      </c>
      <c r="H34" s="36">
        <f t="shared" si="6"/>
        <v>223501</v>
      </c>
      <c r="I34" s="37">
        <f t="shared" si="1"/>
        <v>5.6063680028576042E-2</v>
      </c>
      <c r="J34" s="36">
        <f>'5 מאור רחובות מסונן'!S93</f>
        <v>43630.32999999998</v>
      </c>
      <c r="K34" s="37">
        <f t="shared" si="2"/>
        <v>1.09443665158598E-2</v>
      </c>
      <c r="L34" s="38">
        <f t="shared" si="3"/>
        <v>69326.670000000013</v>
      </c>
      <c r="M34" s="37">
        <f t="shared" si="4"/>
        <v>1.7390115678796437E-2</v>
      </c>
      <c r="N34" s="38">
        <f t="shared" si="5"/>
        <v>436062</v>
      </c>
    </row>
    <row r="35" spans="3:14" ht="14.4" x14ac:dyDescent="0.3">
      <c r="E35" s="23">
        <v>10</v>
      </c>
      <c r="F35" s="36">
        <f t="shared" si="7"/>
        <v>48320</v>
      </c>
      <c r="G35" s="37">
        <f t="shared" si="0"/>
        <v>1.2120737799744943E-2</v>
      </c>
      <c r="H35" s="36">
        <f t="shared" si="6"/>
        <v>158995</v>
      </c>
      <c r="I35" s="37">
        <f t="shared" si="1"/>
        <v>3.9882796077616869E-2</v>
      </c>
      <c r="J35" s="36">
        <f>'5 מאור רחובות מסונן'!T93</f>
        <v>41447.119999999995</v>
      </c>
      <c r="K35" s="37">
        <f t="shared" si="2"/>
        <v>1.039672338730473E-2</v>
      </c>
      <c r="L35" s="38">
        <f t="shared" si="3"/>
        <v>-26191.119999999995</v>
      </c>
      <c r="M35" s="37">
        <f t="shared" si="4"/>
        <v>-6.5698613038422124E-3</v>
      </c>
      <c r="N35" s="38">
        <f t="shared" si="5"/>
        <v>222571</v>
      </c>
    </row>
    <row r="36" spans="3:14" ht="14.4" x14ac:dyDescent="0.3">
      <c r="E36" s="23">
        <v>11</v>
      </c>
      <c r="F36" s="36">
        <f t="shared" si="7"/>
        <v>71684</v>
      </c>
      <c r="G36" s="37">
        <f t="shared" si="0"/>
        <v>1.7981435605068635E-2</v>
      </c>
      <c r="H36" s="36">
        <f t="shared" si="6"/>
        <v>249915</v>
      </c>
      <c r="I36" s="37">
        <f t="shared" si="1"/>
        <v>6.2689449238891914E-2</v>
      </c>
      <c r="J36" s="36">
        <f>'5 מאור רחובות מסונן'!U93</f>
        <v>37179.599999999999</v>
      </c>
      <c r="K36" s="37">
        <f t="shared" si="2"/>
        <v>9.3262455111630185E-3</v>
      </c>
      <c r="L36" s="38">
        <f t="shared" si="3"/>
        <v>115322.4</v>
      </c>
      <c r="M36" s="37">
        <f t="shared" si="4"/>
        <v>2.8927826424613123E-2</v>
      </c>
      <c r="N36" s="38">
        <f t="shared" si="5"/>
        <v>474101</v>
      </c>
    </row>
    <row r="37" spans="3:14" ht="14.4" x14ac:dyDescent="0.3">
      <c r="E37" s="23">
        <v>12</v>
      </c>
      <c r="F37" s="36">
        <f t="shared" si="7"/>
        <v>48896</v>
      </c>
      <c r="G37" s="37">
        <f t="shared" si="0"/>
        <v>1.2265223415900842E-2</v>
      </c>
      <c r="H37" s="36">
        <f t="shared" si="6"/>
        <v>143172</v>
      </c>
      <c r="I37" s="37">
        <f t="shared" si="1"/>
        <v>3.5913705965750886E-2</v>
      </c>
      <c r="J37" s="36">
        <f>'5 מאור רחובות מסונן'!V93</f>
        <v>35129.129999999997</v>
      </c>
      <c r="K37" s="37">
        <f t="shared" si="2"/>
        <v>8.8118992935255387E-3</v>
      </c>
      <c r="L37" s="38">
        <f t="shared" si="3"/>
        <v>-21433.129999999997</v>
      </c>
      <c r="M37" s="37">
        <f t="shared" si="4"/>
        <v>-5.37635242048525E-3</v>
      </c>
      <c r="N37" s="38">
        <f t="shared" si="5"/>
        <v>205764</v>
      </c>
    </row>
    <row r="38" spans="3:14" ht="14.4" x14ac:dyDescent="0.3">
      <c r="E38" s="23" t="s">
        <v>390</v>
      </c>
      <c r="F38" s="39">
        <f>SUM(F26:F37)</f>
        <v>775662</v>
      </c>
      <c r="G38" s="40">
        <f>SUM(G26:G37)</f>
        <v>0.19456944791444042</v>
      </c>
      <c r="H38" s="39">
        <f t="shared" ref="H38:J38" si="8">SUM(H26:H37)</f>
        <v>2375058</v>
      </c>
      <c r="I38" s="42">
        <f>H38/$N$38</f>
        <v>0.59576687245833249</v>
      </c>
      <c r="J38" s="39">
        <f t="shared" si="8"/>
        <v>495919.62999999989</v>
      </c>
      <c r="K38" s="42">
        <f>J38/$N$38</f>
        <v>0.12439800920895126</v>
      </c>
      <c r="L38" s="39">
        <f>SUM(L26:L37)</f>
        <v>339916.37</v>
      </c>
      <c r="M38" s="37">
        <f t="shared" si="4"/>
        <v>8.5265670418275818E-2</v>
      </c>
      <c r="N38" s="41">
        <f>L38+J38+H38+F38</f>
        <v>3986556</v>
      </c>
    </row>
    <row r="40" spans="3:14" ht="14.4" x14ac:dyDescent="0.25">
      <c r="C40" s="69" t="s">
        <v>437</v>
      </c>
      <c r="D40" s="70"/>
      <c r="E40" s="70"/>
      <c r="F40" s="70"/>
      <c r="G40" s="70"/>
      <c r="H40" s="71"/>
    </row>
    <row r="41" spans="3:14" x14ac:dyDescent="0.25">
      <c r="C41" s="47" t="s">
        <v>438</v>
      </c>
      <c r="D41" s="47" t="s">
        <v>439</v>
      </c>
      <c r="E41" s="48" t="s">
        <v>440</v>
      </c>
      <c r="F41" s="47" t="s">
        <v>441</v>
      </c>
      <c r="G41" s="48" t="s">
        <v>442</v>
      </c>
      <c r="H41" s="49" t="s">
        <v>443</v>
      </c>
    </row>
    <row r="42" spans="3:14" x14ac:dyDescent="0.25">
      <c r="C42" s="47" t="s">
        <v>444</v>
      </c>
      <c r="D42" s="50">
        <f>F42/$F$50</f>
        <v>0.16226938216227979</v>
      </c>
      <c r="E42" s="50">
        <f>G42/$G$50</f>
        <v>4.612882216290351E-2</v>
      </c>
      <c r="F42" s="51">
        <f>SUM(D12:D15)</f>
        <v>340904.61</v>
      </c>
      <c r="G42" s="51">
        <f>SUM(B11:B14)</f>
        <v>233656</v>
      </c>
      <c r="H42" s="52">
        <f>F42/G42</f>
        <v>1.4590021655767453</v>
      </c>
    </row>
    <row r="43" spans="3:14" ht="14.4" x14ac:dyDescent="0.25">
      <c r="C43" s="47" t="s">
        <v>445</v>
      </c>
      <c r="D43" s="50">
        <f t="shared" ref="D43:D49" si="9">F43/$F$50</f>
        <v>0.37784597738475201</v>
      </c>
      <c r="E43" s="50">
        <f t="shared" ref="E43:E50" si="10">G43/$G$50</f>
        <v>0.15671354055925293</v>
      </c>
      <c r="F43" s="51">
        <f>SUM(H12:H15)</f>
        <v>793800</v>
      </c>
      <c r="G43" s="51">
        <f>SUM(H12:H15)</f>
        <v>793800</v>
      </c>
      <c r="H43" s="52">
        <f t="shared" ref="H43:H49" si="11">F43/G43</f>
        <v>1</v>
      </c>
      <c r="M43" s="68" t="s">
        <v>446</v>
      </c>
      <c r="N43" s="68"/>
    </row>
    <row r="44" spans="3:14" x14ac:dyDescent="0.25">
      <c r="C44" s="47" t="s">
        <v>447</v>
      </c>
      <c r="D44" s="50">
        <f t="shared" si="9"/>
        <v>8.0894529455214498E-2</v>
      </c>
      <c r="E44" s="50">
        <f t="shared" si="10"/>
        <v>2.9630072732219043E-2</v>
      </c>
      <c r="F44" s="51">
        <f>SUM(D7:D8,D18)</f>
        <v>169947.76</v>
      </c>
      <c r="G44" s="51">
        <f>SUM(B6:B7,B17)</f>
        <v>150085</v>
      </c>
      <c r="H44" s="52">
        <f t="shared" si="11"/>
        <v>1.1323434054036048</v>
      </c>
      <c r="M44" s="45" t="s">
        <v>448</v>
      </c>
      <c r="N44" s="46">
        <f>'5 מאור רחובות מסונן'!W92</f>
        <v>1498137</v>
      </c>
    </row>
    <row r="45" spans="3:14" x14ac:dyDescent="0.25">
      <c r="C45" s="47" t="s">
        <v>449</v>
      </c>
      <c r="D45" s="50">
        <f t="shared" si="9"/>
        <v>0.10249136872077805</v>
      </c>
      <c r="E45" s="50">
        <f t="shared" si="10"/>
        <v>0.10043288710050929</v>
      </c>
      <c r="F45" s="51">
        <f>SUM(J7:J8,J18)</f>
        <v>215319.61</v>
      </c>
      <c r="G45" s="51">
        <f>SUM(H6:H7,H17)</f>
        <v>508722</v>
      </c>
      <c r="H45" s="52">
        <f t="shared" si="11"/>
        <v>0.42325594332464489</v>
      </c>
      <c r="M45" s="45" t="s">
        <v>450</v>
      </c>
      <c r="N45" s="46">
        <f>'5 מאור רחובות מסונן'!W93</f>
        <v>495919.62999999989</v>
      </c>
    </row>
    <row r="46" spans="3:14" x14ac:dyDescent="0.25">
      <c r="C46" s="47" t="s">
        <v>451</v>
      </c>
      <c r="D46" s="50">
        <f t="shared" si="9"/>
        <v>0.10632908529196071</v>
      </c>
      <c r="E46" s="50">
        <f t="shared" si="10"/>
        <v>5.8181234530756659E-2</v>
      </c>
      <c r="F46" s="51">
        <f>SUM(D9:D11,D17,D16)</f>
        <v>223382.1</v>
      </c>
      <c r="G46" s="51">
        <f>SUM(B8:B10,B15)</f>
        <v>294705</v>
      </c>
      <c r="H46" s="52">
        <f t="shared" si="11"/>
        <v>0.75798544307018889</v>
      </c>
    </row>
    <row r="47" spans="3:14" x14ac:dyDescent="0.25">
      <c r="C47" s="47" t="s">
        <v>452</v>
      </c>
      <c r="D47" s="50">
        <f t="shared" si="9"/>
        <v>0.17016965698501479</v>
      </c>
      <c r="E47" s="50">
        <f t="shared" si="10"/>
        <v>0.14813595185905337</v>
      </c>
      <c r="F47" s="51">
        <f>SUM(J9:J11,J17,J16)</f>
        <v>357501.95</v>
      </c>
      <c r="G47" s="51">
        <f>SUM(H8:H10,H15)</f>
        <v>750352</v>
      </c>
      <c r="H47" s="52">
        <f t="shared" si="11"/>
        <v>0.47644565483932877</v>
      </c>
    </row>
    <row r="48" spans="3:14" x14ac:dyDescent="0.25">
      <c r="C48" s="47" t="s">
        <v>453</v>
      </c>
      <c r="D48" s="50">
        <f t="shared" si="9"/>
        <v>0</v>
      </c>
      <c r="E48" s="50">
        <f t="shared" si="10"/>
        <v>6.7106951167484316E-2</v>
      </c>
      <c r="F48" s="51"/>
      <c r="G48" s="51">
        <f>SUM(K6:K18)-'5 מאור רחובות מסונן'!W93</f>
        <v>339916.37000000011</v>
      </c>
      <c r="H48" s="52">
        <f t="shared" si="11"/>
        <v>0</v>
      </c>
    </row>
    <row r="49" spans="3:8" x14ac:dyDescent="0.25">
      <c r="C49" s="47" t="s">
        <v>454</v>
      </c>
      <c r="D49" s="50">
        <f t="shared" si="9"/>
        <v>0</v>
      </c>
      <c r="E49" s="50">
        <f t="shared" si="10"/>
        <v>0.39367053988782086</v>
      </c>
      <c r="F49" s="51"/>
      <c r="G49" s="51">
        <f>'5 מאור רחובות מסונן'!W92+'5 מאור רחובות מסונן'!W93</f>
        <v>1994056.63</v>
      </c>
      <c r="H49" s="52">
        <f t="shared" si="11"/>
        <v>0</v>
      </c>
    </row>
    <row r="50" spans="3:8" x14ac:dyDescent="0.25">
      <c r="C50" s="47" t="s">
        <v>383</v>
      </c>
      <c r="D50" s="50">
        <f>F50/$F$50</f>
        <v>1</v>
      </c>
      <c r="E50" s="50">
        <f t="shared" si="10"/>
        <v>1</v>
      </c>
      <c r="F50" s="53">
        <f>SUM(F42:F49)</f>
        <v>2100856.0300000003</v>
      </c>
      <c r="G50" s="54">
        <f>SUM(G42:G49)</f>
        <v>5065293</v>
      </c>
      <c r="H50" s="55"/>
    </row>
  </sheetData>
  <mergeCells count="14">
    <mergeCell ref="B5:D5"/>
    <mergeCell ref="E5:G5"/>
    <mergeCell ref="H5:J5"/>
    <mergeCell ref="K5:M5"/>
    <mergeCell ref="N5:P5"/>
    <mergeCell ref="L24:M24"/>
    <mergeCell ref="M43:N43"/>
    <mergeCell ref="C40:H40"/>
    <mergeCell ref="E22:M22"/>
    <mergeCell ref="E23:I23"/>
    <mergeCell ref="J23:M23"/>
    <mergeCell ref="F24:G24"/>
    <mergeCell ref="H24:I24"/>
    <mergeCell ref="J24:K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C754-F008-481E-83C4-A27485635148}">
  <sheetPr filterMode="1"/>
  <dimension ref="A1:H166"/>
  <sheetViews>
    <sheetView rightToLeft="1" topLeftCell="B165" workbookViewId="0">
      <selection activeCell="C193" sqref="C193"/>
    </sheetView>
  </sheetViews>
  <sheetFormatPr defaultRowHeight="13.8" x14ac:dyDescent="0.25"/>
  <cols>
    <col min="1" max="1" width="9.8984375" bestFit="1" customWidth="1"/>
    <col min="2" max="2" width="34.19921875" bestFit="1" customWidth="1"/>
    <col min="3" max="3" width="30.19921875" bestFit="1" customWidth="1"/>
  </cols>
  <sheetData>
    <row r="1" spans="1:8" ht="21.9" customHeight="1" x14ac:dyDescent="0.3">
      <c r="A1" s="5" t="s">
        <v>263</v>
      </c>
      <c r="B1" s="5" t="s">
        <v>264</v>
      </c>
      <c r="C1" s="5" t="s">
        <v>7</v>
      </c>
      <c r="D1" s="5" t="s">
        <v>265</v>
      </c>
      <c r="E1" s="5" t="s">
        <v>266</v>
      </c>
      <c r="F1" s="5" t="s">
        <v>19</v>
      </c>
      <c r="G1" s="5" t="s">
        <v>267</v>
      </c>
      <c r="H1" s="5" t="s">
        <v>21</v>
      </c>
    </row>
    <row r="2" spans="1:8" x14ac:dyDescent="0.25">
      <c r="A2" s="1">
        <v>341673501</v>
      </c>
      <c r="B2" s="1" t="s">
        <v>25</v>
      </c>
      <c r="C2" s="1" t="s">
        <v>268</v>
      </c>
      <c r="D2" s="1" t="s">
        <v>269</v>
      </c>
      <c r="E2" s="1" t="s">
        <v>269</v>
      </c>
      <c r="F2" s="1" t="s">
        <v>269</v>
      </c>
      <c r="G2" s="1" t="s">
        <v>269</v>
      </c>
      <c r="H2" s="1" t="s">
        <v>269</v>
      </c>
    </row>
    <row r="3" spans="1:8" x14ac:dyDescent="0.25">
      <c r="A3" s="1">
        <v>341730551</v>
      </c>
      <c r="B3" s="1" t="s">
        <v>35</v>
      </c>
      <c r="C3" s="1" t="s">
        <v>270</v>
      </c>
      <c r="D3" s="1" t="s">
        <v>269</v>
      </c>
      <c r="E3" s="1" t="s">
        <v>269</v>
      </c>
      <c r="F3" s="1" t="s">
        <v>269</v>
      </c>
      <c r="G3" s="1" t="s">
        <v>269</v>
      </c>
      <c r="H3" s="1" t="s">
        <v>269</v>
      </c>
    </row>
    <row r="4" spans="1:8" x14ac:dyDescent="0.25">
      <c r="A4" s="1">
        <v>341779458</v>
      </c>
      <c r="B4" s="1" t="s">
        <v>36</v>
      </c>
      <c r="C4" s="1" t="s">
        <v>270</v>
      </c>
      <c r="D4" s="1" t="s">
        <v>269</v>
      </c>
      <c r="E4" s="1" t="s">
        <v>269</v>
      </c>
      <c r="F4" s="1" t="s">
        <v>269</v>
      </c>
      <c r="G4" s="1" t="s">
        <v>269</v>
      </c>
      <c r="H4" s="1" t="s">
        <v>269</v>
      </c>
    </row>
    <row r="5" spans="1:8" x14ac:dyDescent="0.25">
      <c r="A5" s="1">
        <v>341815843</v>
      </c>
      <c r="B5" s="1" t="s">
        <v>37</v>
      </c>
      <c r="C5" s="1" t="s">
        <v>271</v>
      </c>
      <c r="D5" s="1" t="s">
        <v>269</v>
      </c>
      <c r="E5" s="1" t="s">
        <v>269</v>
      </c>
      <c r="F5" s="1" t="s">
        <v>269</v>
      </c>
      <c r="G5" s="1" t="s">
        <v>269</v>
      </c>
      <c r="H5" s="1" t="s">
        <v>269</v>
      </c>
    </row>
    <row r="6" spans="1:8" hidden="1" x14ac:dyDescent="0.25">
      <c r="A6" s="1">
        <v>341821053</v>
      </c>
      <c r="B6" s="1" t="s">
        <v>40</v>
      </c>
      <c r="C6" s="1" t="s">
        <v>272</v>
      </c>
      <c r="D6" s="1" t="s">
        <v>269</v>
      </c>
      <c r="E6" s="1" t="s">
        <v>269</v>
      </c>
      <c r="F6" s="1" t="s">
        <v>269</v>
      </c>
      <c r="G6" s="1" t="s">
        <v>269</v>
      </c>
      <c r="H6" s="1" t="s">
        <v>269</v>
      </c>
    </row>
    <row r="7" spans="1:8" hidden="1" x14ac:dyDescent="0.25">
      <c r="A7" s="1">
        <v>341851239</v>
      </c>
      <c r="B7" s="1" t="s">
        <v>42</v>
      </c>
      <c r="C7" s="1" t="s">
        <v>273</v>
      </c>
      <c r="D7" s="1" t="s">
        <v>269</v>
      </c>
      <c r="E7" s="1" t="s">
        <v>269</v>
      </c>
      <c r="F7" s="1" t="s">
        <v>269</v>
      </c>
      <c r="G7" s="1" t="s">
        <v>269</v>
      </c>
      <c r="H7" s="1" t="s">
        <v>269</v>
      </c>
    </row>
    <row r="8" spans="1:8" hidden="1" x14ac:dyDescent="0.25">
      <c r="A8" s="1">
        <v>341930248</v>
      </c>
      <c r="B8" s="1" t="s">
        <v>45</v>
      </c>
      <c r="C8" s="1" t="s">
        <v>274</v>
      </c>
      <c r="D8" s="1" t="s">
        <v>269</v>
      </c>
      <c r="E8" s="1" t="s">
        <v>269</v>
      </c>
      <c r="F8" s="1" t="s">
        <v>269</v>
      </c>
      <c r="G8" s="1" t="s">
        <v>269</v>
      </c>
      <c r="H8" s="1" t="s">
        <v>269</v>
      </c>
    </row>
    <row r="9" spans="1:8" hidden="1" x14ac:dyDescent="0.25">
      <c r="A9" s="1">
        <v>342039547</v>
      </c>
      <c r="B9" s="1" t="s">
        <v>47</v>
      </c>
      <c r="C9" s="1" t="s">
        <v>275</v>
      </c>
      <c r="D9" s="1" t="s">
        <v>269</v>
      </c>
      <c r="E9" s="1" t="s">
        <v>269</v>
      </c>
      <c r="F9" s="1" t="s">
        <v>269</v>
      </c>
      <c r="G9" s="1" t="s">
        <v>269</v>
      </c>
      <c r="H9" s="1" t="s">
        <v>269</v>
      </c>
    </row>
    <row r="10" spans="1:8" hidden="1" x14ac:dyDescent="0.25">
      <c r="A10" s="1">
        <v>342046157</v>
      </c>
      <c r="B10" s="1" t="s">
        <v>49</v>
      </c>
      <c r="C10" s="1" t="s">
        <v>276</v>
      </c>
      <c r="D10" s="1" t="s">
        <v>269</v>
      </c>
      <c r="E10" s="1" t="s">
        <v>269</v>
      </c>
      <c r="F10" s="1" t="s">
        <v>269</v>
      </c>
      <c r="G10" s="1" t="s">
        <v>269</v>
      </c>
      <c r="H10" s="1" t="s">
        <v>269</v>
      </c>
    </row>
    <row r="11" spans="1:8" hidden="1" x14ac:dyDescent="0.25">
      <c r="A11" s="1">
        <v>342060645</v>
      </c>
      <c r="B11" s="1" t="s">
        <v>51</v>
      </c>
      <c r="C11" s="1" t="s">
        <v>277</v>
      </c>
      <c r="D11" s="1" t="s">
        <v>269</v>
      </c>
      <c r="E11" s="1" t="s">
        <v>269</v>
      </c>
      <c r="F11" s="1" t="s">
        <v>269</v>
      </c>
      <c r="G11" s="1" t="s">
        <v>269</v>
      </c>
      <c r="H11" s="1" t="s">
        <v>269</v>
      </c>
    </row>
    <row r="12" spans="1:8" x14ac:dyDescent="0.25">
      <c r="A12" s="1">
        <v>342121829</v>
      </c>
      <c r="B12" s="1" t="s">
        <v>53</v>
      </c>
      <c r="C12" s="1" t="s">
        <v>270</v>
      </c>
      <c r="D12" s="1" t="s">
        <v>269</v>
      </c>
      <c r="E12" s="1" t="s">
        <v>269</v>
      </c>
      <c r="F12" s="1" t="s">
        <v>269</v>
      </c>
      <c r="G12" s="1" t="s">
        <v>269</v>
      </c>
      <c r="H12" s="1" t="s">
        <v>269</v>
      </c>
    </row>
    <row r="13" spans="1:8" hidden="1" x14ac:dyDescent="0.25">
      <c r="A13" s="1">
        <v>342154376</v>
      </c>
      <c r="B13" s="1" t="s">
        <v>54</v>
      </c>
      <c r="C13" s="1" t="s">
        <v>278</v>
      </c>
      <c r="D13" s="1" t="s">
        <v>269</v>
      </c>
      <c r="E13" s="1" t="s">
        <v>269</v>
      </c>
      <c r="F13" s="1" t="s">
        <v>269</v>
      </c>
      <c r="G13" s="1" t="s">
        <v>269</v>
      </c>
      <c r="H13" s="1" t="s">
        <v>269</v>
      </c>
    </row>
    <row r="14" spans="1:8" hidden="1" x14ac:dyDescent="0.25">
      <c r="A14" s="1">
        <v>342157286</v>
      </c>
      <c r="B14" s="1" t="s">
        <v>56</v>
      </c>
      <c r="C14" s="1" t="s">
        <v>279</v>
      </c>
      <c r="D14" s="1" t="s">
        <v>269</v>
      </c>
      <c r="E14" s="1" t="s">
        <v>269</v>
      </c>
      <c r="F14" s="1" t="s">
        <v>269</v>
      </c>
      <c r="G14" s="1" t="s">
        <v>269</v>
      </c>
      <c r="H14" s="1" t="s">
        <v>269</v>
      </c>
    </row>
    <row r="15" spans="1:8" hidden="1" x14ac:dyDescent="0.25">
      <c r="A15" s="1">
        <v>342158306</v>
      </c>
      <c r="B15" s="1" t="s">
        <v>58</v>
      </c>
      <c r="C15" s="1" t="s">
        <v>280</v>
      </c>
      <c r="D15" s="1" t="s">
        <v>269</v>
      </c>
      <c r="E15" s="1" t="s">
        <v>269</v>
      </c>
      <c r="F15" s="1" t="s">
        <v>269</v>
      </c>
      <c r="G15" s="1" t="s">
        <v>269</v>
      </c>
      <c r="H15" s="1" t="s">
        <v>269</v>
      </c>
    </row>
    <row r="16" spans="1:8" hidden="1" x14ac:dyDescent="0.25">
      <c r="A16" s="1">
        <v>342197861</v>
      </c>
      <c r="B16" s="1" t="s">
        <v>60</v>
      </c>
      <c r="C16" s="1" t="s">
        <v>281</v>
      </c>
      <c r="D16" s="1" t="s">
        <v>269</v>
      </c>
      <c r="E16" s="1" t="s">
        <v>269</v>
      </c>
      <c r="F16" s="1" t="s">
        <v>269</v>
      </c>
      <c r="G16" s="1" t="s">
        <v>269</v>
      </c>
      <c r="H16" s="1" t="s">
        <v>269</v>
      </c>
    </row>
    <row r="17" spans="1:8" hidden="1" x14ac:dyDescent="0.25">
      <c r="A17" s="1">
        <v>342207083</v>
      </c>
      <c r="B17" s="1" t="s">
        <v>62</v>
      </c>
      <c r="C17" s="1" t="s">
        <v>275</v>
      </c>
      <c r="D17" s="1" t="s">
        <v>269</v>
      </c>
      <c r="E17" s="1" t="s">
        <v>269</v>
      </c>
      <c r="F17" s="1" t="s">
        <v>269</v>
      </c>
      <c r="G17" s="1" t="s">
        <v>269</v>
      </c>
      <c r="H17" s="1" t="s">
        <v>269</v>
      </c>
    </row>
    <row r="18" spans="1:8" hidden="1" x14ac:dyDescent="0.25">
      <c r="A18" s="1">
        <v>342222854</v>
      </c>
      <c r="B18" s="1" t="s">
        <v>63</v>
      </c>
      <c r="C18" s="1" t="s">
        <v>282</v>
      </c>
      <c r="D18" s="1" t="s">
        <v>269</v>
      </c>
      <c r="E18" s="1" t="s">
        <v>269</v>
      </c>
      <c r="F18" s="1" t="s">
        <v>269</v>
      </c>
      <c r="G18" s="1" t="s">
        <v>269</v>
      </c>
      <c r="H18" s="1" t="s">
        <v>269</v>
      </c>
    </row>
    <row r="19" spans="1:8" x14ac:dyDescent="0.25">
      <c r="A19" s="1">
        <v>342225603</v>
      </c>
      <c r="B19" s="1" t="s">
        <v>65</v>
      </c>
      <c r="C19" s="1" t="s">
        <v>268</v>
      </c>
      <c r="D19" s="1" t="s">
        <v>269</v>
      </c>
      <c r="E19" s="1" t="s">
        <v>269</v>
      </c>
      <c r="F19" s="1" t="s">
        <v>269</v>
      </c>
      <c r="G19" s="1" t="s">
        <v>269</v>
      </c>
      <c r="H19" s="1" t="s">
        <v>269</v>
      </c>
    </row>
    <row r="20" spans="1:8" hidden="1" x14ac:dyDescent="0.25">
      <c r="A20" s="1">
        <v>342227771</v>
      </c>
      <c r="B20" s="1" t="s">
        <v>66</v>
      </c>
      <c r="C20" s="1" t="s">
        <v>283</v>
      </c>
      <c r="D20" s="1" t="s">
        <v>269</v>
      </c>
      <c r="E20" s="1" t="s">
        <v>269</v>
      </c>
      <c r="F20" s="1" t="s">
        <v>269</v>
      </c>
      <c r="G20" s="1" t="s">
        <v>269</v>
      </c>
      <c r="H20" s="1" t="s">
        <v>269</v>
      </c>
    </row>
    <row r="21" spans="1:8" hidden="1" x14ac:dyDescent="0.25">
      <c r="A21" s="1">
        <v>342234670</v>
      </c>
      <c r="B21" s="1" t="s">
        <v>69</v>
      </c>
      <c r="C21" s="1" t="s">
        <v>284</v>
      </c>
      <c r="D21" s="1" t="s">
        <v>269</v>
      </c>
      <c r="E21" s="1" t="s">
        <v>269</v>
      </c>
      <c r="F21" s="1" t="s">
        <v>269</v>
      </c>
      <c r="G21" s="1" t="s">
        <v>269</v>
      </c>
      <c r="H21" s="1" t="s">
        <v>269</v>
      </c>
    </row>
    <row r="22" spans="1:8" hidden="1" x14ac:dyDescent="0.25">
      <c r="A22" s="1">
        <v>342237008</v>
      </c>
      <c r="B22" s="1" t="s">
        <v>71</v>
      </c>
      <c r="C22" s="1" t="s">
        <v>285</v>
      </c>
      <c r="D22" s="1" t="s">
        <v>269</v>
      </c>
      <c r="E22" s="1" t="s">
        <v>269</v>
      </c>
      <c r="F22" s="1" t="s">
        <v>269</v>
      </c>
      <c r="G22" s="1" t="s">
        <v>269</v>
      </c>
      <c r="H22" s="1" t="s">
        <v>269</v>
      </c>
    </row>
    <row r="23" spans="1:8" x14ac:dyDescent="0.25">
      <c r="A23" s="1">
        <v>342244730</v>
      </c>
      <c r="B23" s="1" t="s">
        <v>73</v>
      </c>
      <c r="C23" s="1" t="s">
        <v>268</v>
      </c>
      <c r="D23" s="1" t="s">
        <v>269</v>
      </c>
      <c r="E23" s="1" t="s">
        <v>269</v>
      </c>
      <c r="F23" s="1" t="s">
        <v>269</v>
      </c>
      <c r="G23" s="1" t="s">
        <v>269</v>
      </c>
      <c r="H23" s="1" t="s">
        <v>269</v>
      </c>
    </row>
    <row r="24" spans="1:8" hidden="1" x14ac:dyDescent="0.25">
      <c r="A24" s="1">
        <v>342248359</v>
      </c>
      <c r="B24" s="1" t="s">
        <v>74</v>
      </c>
      <c r="C24" s="1" t="s">
        <v>286</v>
      </c>
      <c r="D24" s="1" t="s">
        <v>269</v>
      </c>
      <c r="E24" s="1" t="s">
        <v>269</v>
      </c>
      <c r="F24" s="1" t="s">
        <v>269</v>
      </c>
      <c r="G24" s="1" t="s">
        <v>269</v>
      </c>
      <c r="H24" s="1" t="s">
        <v>269</v>
      </c>
    </row>
    <row r="25" spans="1:8" hidden="1" x14ac:dyDescent="0.25">
      <c r="A25" s="1">
        <v>342248393</v>
      </c>
      <c r="B25" s="1" t="s">
        <v>76</v>
      </c>
      <c r="C25" s="1" t="s">
        <v>287</v>
      </c>
      <c r="D25" s="1" t="s">
        <v>269</v>
      </c>
      <c r="E25" s="1" t="s">
        <v>269</v>
      </c>
      <c r="F25" s="1" t="s">
        <v>269</v>
      </c>
      <c r="G25" s="1" t="s">
        <v>269</v>
      </c>
      <c r="H25" s="1" t="s">
        <v>269</v>
      </c>
    </row>
    <row r="26" spans="1:8" x14ac:dyDescent="0.25">
      <c r="A26" s="1">
        <v>342269965</v>
      </c>
      <c r="B26" s="1" t="s">
        <v>78</v>
      </c>
      <c r="C26" s="1" t="s">
        <v>270</v>
      </c>
      <c r="D26" s="1" t="s">
        <v>269</v>
      </c>
      <c r="E26" s="1" t="s">
        <v>269</v>
      </c>
      <c r="F26" s="1" t="s">
        <v>269</v>
      </c>
      <c r="G26" s="1" t="s">
        <v>269</v>
      </c>
      <c r="H26" s="1" t="s">
        <v>269</v>
      </c>
    </row>
    <row r="27" spans="1:8" hidden="1" x14ac:dyDescent="0.25">
      <c r="A27" s="1">
        <v>342273180</v>
      </c>
      <c r="B27" s="1" t="s">
        <v>79</v>
      </c>
      <c r="C27" s="1" t="s">
        <v>275</v>
      </c>
      <c r="D27" s="1" t="s">
        <v>269</v>
      </c>
      <c r="E27" s="1" t="s">
        <v>269</v>
      </c>
      <c r="F27" s="1" t="s">
        <v>269</v>
      </c>
      <c r="G27" s="1" t="s">
        <v>269</v>
      </c>
      <c r="H27" s="1" t="s">
        <v>269</v>
      </c>
    </row>
    <row r="28" spans="1:8" x14ac:dyDescent="0.25">
      <c r="A28" s="1">
        <v>342273976</v>
      </c>
      <c r="B28" s="1" t="s">
        <v>80</v>
      </c>
      <c r="C28" s="1" t="s">
        <v>268</v>
      </c>
      <c r="D28" s="1" t="s">
        <v>269</v>
      </c>
      <c r="E28" s="1" t="s">
        <v>269</v>
      </c>
      <c r="F28" s="1" t="s">
        <v>269</v>
      </c>
      <c r="G28" s="1" t="s">
        <v>269</v>
      </c>
      <c r="H28" s="1" t="s">
        <v>269</v>
      </c>
    </row>
    <row r="29" spans="1:8" x14ac:dyDescent="0.25">
      <c r="A29" s="1">
        <v>342274609</v>
      </c>
      <c r="B29" s="1" t="s">
        <v>81</v>
      </c>
      <c r="C29" s="1" t="s">
        <v>288</v>
      </c>
      <c r="D29" s="1" t="s">
        <v>269</v>
      </c>
      <c r="E29" s="1" t="s">
        <v>269</v>
      </c>
      <c r="F29" s="1" t="s">
        <v>269</v>
      </c>
      <c r="G29" s="1" t="s">
        <v>269</v>
      </c>
      <c r="H29" s="1" t="s">
        <v>269</v>
      </c>
    </row>
    <row r="30" spans="1:8" hidden="1" x14ac:dyDescent="0.25">
      <c r="A30" s="1">
        <v>342275046</v>
      </c>
      <c r="B30" s="1" t="s">
        <v>83</v>
      </c>
      <c r="C30" s="1" t="s">
        <v>289</v>
      </c>
      <c r="D30" s="1" t="s">
        <v>269</v>
      </c>
      <c r="E30" s="1" t="s">
        <v>269</v>
      </c>
      <c r="F30" s="1" t="s">
        <v>269</v>
      </c>
      <c r="G30" s="1" t="s">
        <v>269</v>
      </c>
      <c r="H30" s="1" t="s">
        <v>269</v>
      </c>
    </row>
    <row r="31" spans="1:8" hidden="1" x14ac:dyDescent="0.25">
      <c r="A31" s="1">
        <v>342275347</v>
      </c>
      <c r="B31" s="1" t="s">
        <v>85</v>
      </c>
      <c r="C31" s="1" t="s">
        <v>290</v>
      </c>
      <c r="D31" s="1" t="s">
        <v>269</v>
      </c>
      <c r="E31" s="1" t="s">
        <v>269</v>
      </c>
      <c r="F31" s="1" t="s">
        <v>269</v>
      </c>
      <c r="G31" s="1" t="s">
        <v>269</v>
      </c>
      <c r="H31" s="1" t="s">
        <v>269</v>
      </c>
    </row>
    <row r="32" spans="1:8" x14ac:dyDescent="0.25">
      <c r="A32" s="1">
        <v>342275720</v>
      </c>
      <c r="B32" s="1" t="s">
        <v>87</v>
      </c>
      <c r="C32" s="1" t="s">
        <v>291</v>
      </c>
      <c r="D32" s="1" t="s">
        <v>269</v>
      </c>
      <c r="E32" s="1" t="s">
        <v>269</v>
      </c>
      <c r="F32" s="1" t="s">
        <v>269</v>
      </c>
      <c r="G32" s="1" t="s">
        <v>269</v>
      </c>
      <c r="H32" s="1" t="s">
        <v>269</v>
      </c>
    </row>
    <row r="33" spans="1:8" hidden="1" x14ac:dyDescent="0.25">
      <c r="A33" s="1">
        <v>342277869</v>
      </c>
      <c r="B33" s="1" t="s">
        <v>89</v>
      </c>
      <c r="C33" s="1" t="s">
        <v>292</v>
      </c>
      <c r="D33" s="1" t="s">
        <v>269</v>
      </c>
      <c r="E33" s="1" t="s">
        <v>269</v>
      </c>
      <c r="F33" s="1" t="s">
        <v>269</v>
      </c>
      <c r="G33" s="1" t="s">
        <v>269</v>
      </c>
      <c r="H33" s="1" t="s">
        <v>269</v>
      </c>
    </row>
    <row r="34" spans="1:8" hidden="1" x14ac:dyDescent="0.25">
      <c r="A34" s="1">
        <v>342288808</v>
      </c>
      <c r="B34" s="1" t="s">
        <v>91</v>
      </c>
      <c r="C34" s="1" t="s">
        <v>293</v>
      </c>
      <c r="D34" s="1" t="s">
        <v>269</v>
      </c>
      <c r="E34" s="1" t="s">
        <v>269</v>
      </c>
      <c r="F34" s="1" t="s">
        <v>269</v>
      </c>
      <c r="G34" s="1" t="s">
        <v>269</v>
      </c>
      <c r="H34" s="1" t="s">
        <v>269</v>
      </c>
    </row>
    <row r="35" spans="1:8" x14ac:dyDescent="0.25">
      <c r="A35" s="1">
        <v>342290030</v>
      </c>
      <c r="B35" s="1" t="s">
        <v>93</v>
      </c>
      <c r="C35" s="1" t="s">
        <v>270</v>
      </c>
      <c r="D35" s="1" t="s">
        <v>269</v>
      </c>
      <c r="E35" s="1" t="s">
        <v>269</v>
      </c>
      <c r="F35" s="1" t="s">
        <v>269</v>
      </c>
      <c r="G35" s="1" t="s">
        <v>269</v>
      </c>
      <c r="H35" s="1" t="s">
        <v>269</v>
      </c>
    </row>
    <row r="36" spans="1:8" x14ac:dyDescent="0.25">
      <c r="A36" s="1">
        <v>342304669</v>
      </c>
      <c r="B36" s="1" t="s">
        <v>94</v>
      </c>
      <c r="C36" s="1" t="s">
        <v>270</v>
      </c>
      <c r="D36" s="1" t="s">
        <v>269</v>
      </c>
      <c r="E36" s="1" t="s">
        <v>269</v>
      </c>
      <c r="F36" s="1" t="s">
        <v>269</v>
      </c>
      <c r="G36" s="1" t="s">
        <v>269</v>
      </c>
      <c r="H36" s="1" t="s">
        <v>269</v>
      </c>
    </row>
    <row r="37" spans="1:8" x14ac:dyDescent="0.25">
      <c r="A37" s="1">
        <v>342306912</v>
      </c>
      <c r="B37" s="1" t="s">
        <v>95</v>
      </c>
      <c r="C37" s="1" t="s">
        <v>270</v>
      </c>
      <c r="D37" s="1" t="s">
        <v>269</v>
      </c>
      <c r="E37" s="1" t="s">
        <v>269</v>
      </c>
      <c r="F37" s="1" t="s">
        <v>269</v>
      </c>
      <c r="G37" s="1" t="s">
        <v>269</v>
      </c>
      <c r="H37" s="1" t="s">
        <v>269</v>
      </c>
    </row>
    <row r="38" spans="1:8" x14ac:dyDescent="0.25">
      <c r="A38" s="1">
        <v>342313768</v>
      </c>
      <c r="B38" s="1" t="s">
        <v>96</v>
      </c>
      <c r="C38" s="1" t="s">
        <v>268</v>
      </c>
      <c r="D38" s="1" t="s">
        <v>269</v>
      </c>
      <c r="E38" s="1" t="s">
        <v>269</v>
      </c>
      <c r="F38" s="1" t="s">
        <v>269</v>
      </c>
      <c r="G38" s="1" t="s">
        <v>269</v>
      </c>
      <c r="H38" s="1" t="s">
        <v>269</v>
      </c>
    </row>
    <row r="39" spans="1:8" hidden="1" x14ac:dyDescent="0.25">
      <c r="A39" s="1">
        <v>342323597</v>
      </c>
      <c r="B39" s="1" t="s">
        <v>97</v>
      </c>
      <c r="C39" s="1" t="s">
        <v>294</v>
      </c>
      <c r="D39" s="1" t="s">
        <v>269</v>
      </c>
      <c r="E39" s="1" t="s">
        <v>269</v>
      </c>
      <c r="F39" s="1" t="s">
        <v>269</v>
      </c>
      <c r="G39" s="1" t="s">
        <v>269</v>
      </c>
      <c r="H39" s="1" t="s">
        <v>269</v>
      </c>
    </row>
    <row r="40" spans="1:8" x14ac:dyDescent="0.25">
      <c r="A40" s="1">
        <v>342323624</v>
      </c>
      <c r="B40" s="1" t="s">
        <v>99</v>
      </c>
      <c r="C40" s="1" t="s">
        <v>268</v>
      </c>
      <c r="D40" s="1" t="s">
        <v>269</v>
      </c>
      <c r="E40" s="1" t="s">
        <v>269</v>
      </c>
      <c r="F40" s="1" t="s">
        <v>269</v>
      </c>
      <c r="G40" s="1" t="s">
        <v>269</v>
      </c>
      <c r="H40" s="1" t="s">
        <v>269</v>
      </c>
    </row>
    <row r="41" spans="1:8" x14ac:dyDescent="0.25">
      <c r="A41" s="1">
        <v>342325634</v>
      </c>
      <c r="B41" s="1" t="s">
        <v>100</v>
      </c>
      <c r="C41" s="1" t="s">
        <v>268</v>
      </c>
      <c r="D41" s="1" t="s">
        <v>269</v>
      </c>
      <c r="E41" s="1" t="s">
        <v>269</v>
      </c>
      <c r="F41" s="1" t="s">
        <v>269</v>
      </c>
      <c r="G41" s="1" t="s">
        <v>269</v>
      </c>
      <c r="H41" s="1" t="s">
        <v>269</v>
      </c>
    </row>
    <row r="42" spans="1:8" x14ac:dyDescent="0.25">
      <c r="A42" s="1">
        <v>342332955</v>
      </c>
      <c r="B42" s="1" t="s">
        <v>101</v>
      </c>
      <c r="C42" s="1" t="s">
        <v>270</v>
      </c>
      <c r="D42" s="1" t="s">
        <v>269</v>
      </c>
      <c r="E42" s="1" t="s">
        <v>269</v>
      </c>
      <c r="F42" s="1" t="s">
        <v>269</v>
      </c>
      <c r="G42" s="1" t="s">
        <v>269</v>
      </c>
      <c r="H42" s="1" t="s">
        <v>269</v>
      </c>
    </row>
    <row r="43" spans="1:8" hidden="1" x14ac:dyDescent="0.25">
      <c r="A43" s="1">
        <v>342336505</v>
      </c>
      <c r="B43" s="1" t="s">
        <v>102</v>
      </c>
      <c r="C43" s="1" t="s">
        <v>295</v>
      </c>
      <c r="D43" s="1" t="s">
        <v>269</v>
      </c>
      <c r="E43" s="1" t="s">
        <v>269</v>
      </c>
      <c r="F43" s="1" t="s">
        <v>269</v>
      </c>
      <c r="G43" s="1" t="s">
        <v>269</v>
      </c>
      <c r="H43" s="1" t="s">
        <v>269</v>
      </c>
    </row>
    <row r="44" spans="1:8" x14ac:dyDescent="0.25">
      <c r="A44" s="1">
        <v>342337735</v>
      </c>
      <c r="B44" s="1" t="s">
        <v>104</v>
      </c>
      <c r="C44" s="1" t="s">
        <v>270</v>
      </c>
      <c r="D44" s="1" t="s">
        <v>269</v>
      </c>
      <c r="E44" s="1" t="s">
        <v>269</v>
      </c>
      <c r="F44" s="1" t="s">
        <v>269</v>
      </c>
      <c r="G44" s="1" t="s">
        <v>269</v>
      </c>
      <c r="H44" s="1" t="s">
        <v>269</v>
      </c>
    </row>
    <row r="45" spans="1:8" x14ac:dyDescent="0.25">
      <c r="A45" s="1">
        <v>342337786</v>
      </c>
      <c r="B45" s="1" t="s">
        <v>105</v>
      </c>
      <c r="C45" s="1" t="s">
        <v>270</v>
      </c>
      <c r="D45" s="1" t="s">
        <v>269</v>
      </c>
      <c r="E45" s="1" t="s">
        <v>269</v>
      </c>
      <c r="F45" s="1" t="s">
        <v>269</v>
      </c>
      <c r="G45" s="1" t="s">
        <v>269</v>
      </c>
      <c r="H45" s="1" t="s">
        <v>269</v>
      </c>
    </row>
    <row r="46" spans="1:8" hidden="1" x14ac:dyDescent="0.25">
      <c r="A46" s="1">
        <v>342346298</v>
      </c>
      <c r="B46" s="1" t="s">
        <v>106</v>
      </c>
      <c r="C46" s="1" t="s">
        <v>296</v>
      </c>
      <c r="D46" s="1" t="s">
        <v>269</v>
      </c>
      <c r="E46" s="1" t="s">
        <v>269</v>
      </c>
      <c r="F46" s="1" t="s">
        <v>269</v>
      </c>
      <c r="G46" s="1" t="s">
        <v>269</v>
      </c>
      <c r="H46" s="1" t="s">
        <v>269</v>
      </c>
    </row>
    <row r="47" spans="1:8" hidden="1" x14ac:dyDescent="0.25">
      <c r="A47" s="1">
        <v>342348974</v>
      </c>
      <c r="B47" s="1" t="s">
        <v>108</v>
      </c>
      <c r="C47" s="1" t="s">
        <v>296</v>
      </c>
      <c r="D47" s="1" t="s">
        <v>269</v>
      </c>
      <c r="E47" s="1" t="s">
        <v>269</v>
      </c>
      <c r="F47" s="1" t="s">
        <v>269</v>
      </c>
      <c r="G47" s="1" t="s">
        <v>269</v>
      </c>
      <c r="H47" s="1" t="s">
        <v>269</v>
      </c>
    </row>
    <row r="48" spans="1:8" x14ac:dyDescent="0.25">
      <c r="A48" s="1">
        <v>342355890</v>
      </c>
      <c r="B48" s="1" t="s">
        <v>109</v>
      </c>
      <c r="C48" s="1" t="s">
        <v>270</v>
      </c>
      <c r="D48" s="1" t="s">
        <v>269</v>
      </c>
      <c r="E48" s="1" t="s">
        <v>269</v>
      </c>
      <c r="F48" s="1" t="s">
        <v>269</v>
      </c>
      <c r="G48" s="1" t="s">
        <v>269</v>
      </c>
      <c r="H48" s="1" t="s">
        <v>269</v>
      </c>
    </row>
    <row r="49" spans="1:8" hidden="1" x14ac:dyDescent="0.25">
      <c r="A49" s="1">
        <v>342358246</v>
      </c>
      <c r="B49" s="1" t="s">
        <v>110</v>
      </c>
      <c r="C49" s="1" t="s">
        <v>297</v>
      </c>
      <c r="D49" s="1" t="s">
        <v>269</v>
      </c>
      <c r="E49" s="1" t="s">
        <v>269</v>
      </c>
      <c r="F49" s="1" t="s">
        <v>269</v>
      </c>
      <c r="G49" s="1" t="s">
        <v>269</v>
      </c>
      <c r="H49" s="1" t="s">
        <v>269</v>
      </c>
    </row>
    <row r="50" spans="1:8" hidden="1" x14ac:dyDescent="0.25">
      <c r="A50" s="1">
        <v>342361645</v>
      </c>
      <c r="B50" s="1" t="s">
        <v>112</v>
      </c>
      <c r="C50" s="1" t="s">
        <v>298</v>
      </c>
      <c r="D50" s="1" t="s">
        <v>269</v>
      </c>
      <c r="E50" s="1" t="s">
        <v>269</v>
      </c>
      <c r="F50" s="1" t="s">
        <v>269</v>
      </c>
      <c r="G50" s="1" t="s">
        <v>269</v>
      </c>
      <c r="H50" s="1" t="s">
        <v>269</v>
      </c>
    </row>
    <row r="51" spans="1:8" x14ac:dyDescent="0.25">
      <c r="A51" s="1">
        <v>342366778</v>
      </c>
      <c r="B51" s="1" t="s">
        <v>114</v>
      </c>
      <c r="C51" s="1" t="s">
        <v>270</v>
      </c>
      <c r="D51" s="1" t="s">
        <v>269</v>
      </c>
      <c r="E51" s="1" t="s">
        <v>269</v>
      </c>
      <c r="F51" s="1" t="s">
        <v>269</v>
      </c>
      <c r="G51" s="1" t="s">
        <v>269</v>
      </c>
      <c r="H51" s="1" t="s">
        <v>269</v>
      </c>
    </row>
    <row r="52" spans="1:8" x14ac:dyDescent="0.25">
      <c r="A52" s="1">
        <v>342370336</v>
      </c>
      <c r="B52" s="1" t="s">
        <v>115</v>
      </c>
      <c r="C52" s="1" t="s">
        <v>299</v>
      </c>
      <c r="D52" s="1" t="s">
        <v>269</v>
      </c>
      <c r="E52" s="1" t="s">
        <v>269</v>
      </c>
      <c r="F52" s="1" t="s">
        <v>269</v>
      </c>
      <c r="G52" s="1" t="s">
        <v>269</v>
      </c>
      <c r="H52" s="1" t="s">
        <v>269</v>
      </c>
    </row>
    <row r="53" spans="1:8" x14ac:dyDescent="0.25">
      <c r="A53" s="1">
        <v>342377076</v>
      </c>
      <c r="B53" s="1" t="s">
        <v>117</v>
      </c>
      <c r="C53" s="1" t="s">
        <v>270</v>
      </c>
      <c r="D53" s="1" t="s">
        <v>269</v>
      </c>
      <c r="E53" s="1" t="s">
        <v>269</v>
      </c>
      <c r="F53" s="1" t="s">
        <v>269</v>
      </c>
      <c r="G53" s="1" t="s">
        <v>269</v>
      </c>
      <c r="H53" s="1" t="s">
        <v>269</v>
      </c>
    </row>
    <row r="54" spans="1:8" x14ac:dyDescent="0.25">
      <c r="A54" s="1">
        <v>342377790</v>
      </c>
      <c r="B54" s="1" t="s">
        <v>118</v>
      </c>
      <c r="C54" s="1" t="s">
        <v>270</v>
      </c>
      <c r="D54" s="1" t="s">
        <v>269</v>
      </c>
      <c r="E54" s="1" t="s">
        <v>269</v>
      </c>
      <c r="F54" s="1" t="s">
        <v>269</v>
      </c>
      <c r="G54" s="1" t="s">
        <v>269</v>
      </c>
      <c r="H54" s="1" t="s">
        <v>269</v>
      </c>
    </row>
    <row r="55" spans="1:8" x14ac:dyDescent="0.25">
      <c r="A55" s="1">
        <v>342378663</v>
      </c>
      <c r="B55" s="1" t="s">
        <v>119</v>
      </c>
      <c r="C55" s="1" t="s">
        <v>300</v>
      </c>
      <c r="D55" s="1" t="s">
        <v>269</v>
      </c>
      <c r="E55" s="1" t="s">
        <v>269</v>
      </c>
      <c r="F55" s="1" t="s">
        <v>269</v>
      </c>
      <c r="G55" s="1" t="s">
        <v>269</v>
      </c>
      <c r="H55" s="1" t="s">
        <v>269</v>
      </c>
    </row>
    <row r="56" spans="1:8" hidden="1" x14ac:dyDescent="0.25">
      <c r="A56" s="1">
        <v>342382958</v>
      </c>
      <c r="B56" s="1" t="s">
        <v>121</v>
      </c>
      <c r="C56" s="1" t="s">
        <v>301</v>
      </c>
      <c r="D56" s="1" t="s">
        <v>269</v>
      </c>
      <c r="E56" s="1" t="s">
        <v>269</v>
      </c>
      <c r="F56" s="1" t="s">
        <v>269</v>
      </c>
      <c r="G56" s="1" t="s">
        <v>269</v>
      </c>
      <c r="H56" s="1" t="s">
        <v>269</v>
      </c>
    </row>
    <row r="57" spans="1:8" hidden="1" x14ac:dyDescent="0.25">
      <c r="A57" s="1">
        <v>342388580</v>
      </c>
      <c r="B57" s="1" t="s">
        <v>123</v>
      </c>
      <c r="C57" s="1" t="s">
        <v>302</v>
      </c>
      <c r="D57" s="1" t="s">
        <v>269</v>
      </c>
      <c r="E57" s="1" t="s">
        <v>269</v>
      </c>
      <c r="F57" s="1" t="s">
        <v>269</v>
      </c>
      <c r="G57" s="1" t="s">
        <v>269</v>
      </c>
      <c r="H57" s="1" t="s">
        <v>269</v>
      </c>
    </row>
    <row r="58" spans="1:8" hidden="1" x14ac:dyDescent="0.25">
      <c r="A58" s="1">
        <v>342393606</v>
      </c>
      <c r="B58" s="1" t="s">
        <v>125</v>
      </c>
      <c r="C58" s="1" t="s">
        <v>296</v>
      </c>
      <c r="D58" s="1" t="s">
        <v>269</v>
      </c>
      <c r="E58" s="1" t="s">
        <v>269</v>
      </c>
      <c r="F58" s="1" t="s">
        <v>269</v>
      </c>
      <c r="G58" s="1" t="s">
        <v>269</v>
      </c>
      <c r="H58" s="1" t="s">
        <v>269</v>
      </c>
    </row>
    <row r="59" spans="1:8" hidden="1" x14ac:dyDescent="0.25">
      <c r="A59" s="1">
        <v>342398269</v>
      </c>
      <c r="B59" s="1" t="s">
        <v>126</v>
      </c>
      <c r="C59" s="1" t="s">
        <v>303</v>
      </c>
      <c r="D59" s="1" t="s">
        <v>269</v>
      </c>
      <c r="E59" s="1" t="s">
        <v>269</v>
      </c>
      <c r="F59" s="1" t="s">
        <v>269</v>
      </c>
      <c r="G59" s="1" t="s">
        <v>269</v>
      </c>
      <c r="H59" s="1" t="s">
        <v>269</v>
      </c>
    </row>
    <row r="60" spans="1:8" x14ac:dyDescent="0.25">
      <c r="A60" s="1">
        <v>342401362</v>
      </c>
      <c r="B60" s="1" t="s">
        <v>129</v>
      </c>
      <c r="C60" s="1" t="s">
        <v>304</v>
      </c>
      <c r="D60" s="1" t="s">
        <v>269</v>
      </c>
      <c r="E60" s="1" t="s">
        <v>269</v>
      </c>
      <c r="F60" s="1" t="s">
        <v>269</v>
      </c>
      <c r="G60" s="1" t="s">
        <v>269</v>
      </c>
      <c r="H60" s="1" t="s">
        <v>269</v>
      </c>
    </row>
    <row r="61" spans="1:8" x14ac:dyDescent="0.25">
      <c r="A61" s="1">
        <v>342408115</v>
      </c>
      <c r="B61" s="1" t="s">
        <v>131</v>
      </c>
      <c r="C61" s="1" t="s">
        <v>270</v>
      </c>
      <c r="D61" s="1" t="s">
        <v>269</v>
      </c>
      <c r="E61" s="1" t="s">
        <v>269</v>
      </c>
      <c r="F61" s="1" t="s">
        <v>269</v>
      </c>
      <c r="G61" s="1" t="s">
        <v>269</v>
      </c>
      <c r="H61" s="1" t="s">
        <v>269</v>
      </c>
    </row>
    <row r="62" spans="1:8" x14ac:dyDescent="0.25">
      <c r="A62" s="1">
        <v>342408131</v>
      </c>
      <c r="B62" s="1" t="s">
        <v>132</v>
      </c>
      <c r="C62" s="1" t="s">
        <v>270</v>
      </c>
      <c r="D62" s="1" t="s">
        <v>269</v>
      </c>
      <c r="E62" s="1" t="s">
        <v>269</v>
      </c>
      <c r="F62" s="1" t="s">
        <v>269</v>
      </c>
      <c r="G62" s="1" t="s">
        <v>269</v>
      </c>
      <c r="H62" s="1" t="s">
        <v>269</v>
      </c>
    </row>
    <row r="63" spans="1:8" hidden="1" x14ac:dyDescent="0.25">
      <c r="A63" s="1">
        <v>342410473</v>
      </c>
      <c r="B63" s="1" t="s">
        <v>133</v>
      </c>
      <c r="C63" s="1" t="s">
        <v>305</v>
      </c>
      <c r="D63" s="1" t="s">
        <v>269</v>
      </c>
      <c r="E63" s="1" t="s">
        <v>269</v>
      </c>
      <c r="F63" s="1" t="s">
        <v>269</v>
      </c>
      <c r="G63" s="1" t="s">
        <v>269</v>
      </c>
      <c r="H63" s="1" t="s">
        <v>269</v>
      </c>
    </row>
    <row r="64" spans="1:8" x14ac:dyDescent="0.25">
      <c r="A64" s="1">
        <v>342411689</v>
      </c>
      <c r="B64" s="1" t="s">
        <v>136</v>
      </c>
      <c r="C64" s="1" t="s">
        <v>306</v>
      </c>
      <c r="D64" s="1" t="s">
        <v>269</v>
      </c>
      <c r="E64" s="1" t="s">
        <v>269</v>
      </c>
      <c r="F64" s="1" t="s">
        <v>269</v>
      </c>
      <c r="G64" s="1" t="s">
        <v>269</v>
      </c>
      <c r="H64" s="1" t="s">
        <v>269</v>
      </c>
    </row>
    <row r="65" spans="1:8" x14ac:dyDescent="0.25">
      <c r="A65" s="1">
        <v>342412393</v>
      </c>
      <c r="B65" s="1" t="s">
        <v>138</v>
      </c>
      <c r="C65" s="1" t="s">
        <v>270</v>
      </c>
      <c r="D65" s="1" t="s">
        <v>269</v>
      </c>
      <c r="E65" s="1" t="s">
        <v>269</v>
      </c>
      <c r="F65" s="1" t="s">
        <v>269</v>
      </c>
      <c r="G65" s="1" t="s">
        <v>269</v>
      </c>
      <c r="H65" s="1" t="s">
        <v>269</v>
      </c>
    </row>
    <row r="66" spans="1:8" x14ac:dyDescent="0.25">
      <c r="A66" s="1">
        <v>342412446</v>
      </c>
      <c r="B66" s="1" t="s">
        <v>139</v>
      </c>
      <c r="C66" s="1" t="s">
        <v>270</v>
      </c>
      <c r="D66" s="1" t="s">
        <v>269</v>
      </c>
      <c r="E66" s="1" t="s">
        <v>269</v>
      </c>
      <c r="F66" s="1" t="s">
        <v>269</v>
      </c>
      <c r="G66" s="1" t="s">
        <v>269</v>
      </c>
      <c r="H66" s="1" t="s">
        <v>269</v>
      </c>
    </row>
    <row r="67" spans="1:8" hidden="1" x14ac:dyDescent="0.25">
      <c r="A67" s="1">
        <v>342414818</v>
      </c>
      <c r="B67" s="1" t="s">
        <v>140</v>
      </c>
      <c r="C67" s="1" t="s">
        <v>307</v>
      </c>
      <c r="D67" s="1" t="s">
        <v>269</v>
      </c>
      <c r="E67" s="1" t="s">
        <v>269</v>
      </c>
      <c r="F67" s="1" t="s">
        <v>269</v>
      </c>
      <c r="G67" s="1" t="s">
        <v>269</v>
      </c>
      <c r="H67" s="1" t="s">
        <v>269</v>
      </c>
    </row>
    <row r="68" spans="1:8" hidden="1" x14ac:dyDescent="0.25">
      <c r="A68" s="1">
        <v>342417172</v>
      </c>
      <c r="B68" s="1" t="s">
        <v>58</v>
      </c>
      <c r="C68" s="1" t="s">
        <v>278</v>
      </c>
      <c r="D68" s="1" t="s">
        <v>269</v>
      </c>
      <c r="E68" s="1" t="s">
        <v>269</v>
      </c>
      <c r="F68" s="1" t="s">
        <v>269</v>
      </c>
      <c r="G68" s="1" t="s">
        <v>269</v>
      </c>
      <c r="H68" s="1" t="s">
        <v>269</v>
      </c>
    </row>
    <row r="69" spans="1:8" x14ac:dyDescent="0.25">
      <c r="A69" s="1">
        <v>342419846</v>
      </c>
      <c r="B69" s="1" t="s">
        <v>144</v>
      </c>
      <c r="C69" s="1" t="s">
        <v>268</v>
      </c>
      <c r="D69" s="1" t="s">
        <v>269</v>
      </c>
      <c r="E69" s="1" t="s">
        <v>269</v>
      </c>
      <c r="F69" s="1" t="s">
        <v>269</v>
      </c>
      <c r="G69" s="1" t="s">
        <v>269</v>
      </c>
      <c r="H69" s="1" t="s">
        <v>269</v>
      </c>
    </row>
    <row r="70" spans="1:8" hidden="1" x14ac:dyDescent="0.25">
      <c r="A70" s="1">
        <v>342420316</v>
      </c>
      <c r="B70" s="1" t="s">
        <v>145</v>
      </c>
      <c r="C70" s="1" t="s">
        <v>296</v>
      </c>
      <c r="D70" s="1" t="s">
        <v>269</v>
      </c>
      <c r="E70" s="1" t="s">
        <v>269</v>
      </c>
      <c r="F70" s="1" t="s">
        <v>269</v>
      </c>
      <c r="G70" s="1" t="s">
        <v>269</v>
      </c>
      <c r="H70" s="1" t="s">
        <v>269</v>
      </c>
    </row>
    <row r="71" spans="1:8" x14ac:dyDescent="0.25">
      <c r="A71" s="1">
        <v>342420807</v>
      </c>
      <c r="B71" s="1" t="s">
        <v>146</v>
      </c>
      <c r="C71" s="1" t="s">
        <v>268</v>
      </c>
      <c r="D71" s="1" t="s">
        <v>269</v>
      </c>
      <c r="E71" s="1" t="s">
        <v>269</v>
      </c>
      <c r="F71" s="1" t="s">
        <v>269</v>
      </c>
      <c r="G71" s="1" t="s">
        <v>269</v>
      </c>
      <c r="H71" s="1" t="s">
        <v>269</v>
      </c>
    </row>
    <row r="72" spans="1:8" x14ac:dyDescent="0.25">
      <c r="A72" s="1">
        <v>342421582</v>
      </c>
      <c r="B72" s="1" t="s">
        <v>147</v>
      </c>
      <c r="C72" s="1" t="s">
        <v>270</v>
      </c>
      <c r="D72" s="1" t="s">
        <v>269</v>
      </c>
      <c r="E72" s="1" t="s">
        <v>269</v>
      </c>
      <c r="F72" s="1" t="s">
        <v>269</v>
      </c>
      <c r="G72" s="1" t="s">
        <v>269</v>
      </c>
      <c r="H72" s="1" t="s">
        <v>269</v>
      </c>
    </row>
    <row r="73" spans="1:8" hidden="1" x14ac:dyDescent="0.25">
      <c r="A73" s="1">
        <v>342430757</v>
      </c>
      <c r="B73" s="1" t="s">
        <v>148</v>
      </c>
      <c r="C73" s="1" t="s">
        <v>296</v>
      </c>
      <c r="D73" s="1" t="s">
        <v>269</v>
      </c>
      <c r="E73" s="1" t="s">
        <v>269</v>
      </c>
      <c r="F73" s="1" t="s">
        <v>269</v>
      </c>
      <c r="G73" s="1" t="s">
        <v>269</v>
      </c>
      <c r="H73" s="1" t="s">
        <v>269</v>
      </c>
    </row>
    <row r="74" spans="1:8" hidden="1" x14ac:dyDescent="0.25">
      <c r="A74" s="1">
        <v>342433345</v>
      </c>
      <c r="B74" s="1" t="s">
        <v>149</v>
      </c>
      <c r="C74" s="1" t="s">
        <v>308</v>
      </c>
      <c r="D74" s="1" t="s">
        <v>269</v>
      </c>
      <c r="E74" s="1" t="s">
        <v>269</v>
      </c>
      <c r="F74" s="1" t="s">
        <v>269</v>
      </c>
      <c r="G74" s="1" t="s">
        <v>269</v>
      </c>
      <c r="H74" s="1" t="s">
        <v>269</v>
      </c>
    </row>
    <row r="75" spans="1:8" hidden="1" x14ac:dyDescent="0.25">
      <c r="A75" s="1">
        <v>342433736</v>
      </c>
      <c r="B75" s="1" t="s">
        <v>152</v>
      </c>
      <c r="C75" s="1" t="s">
        <v>289</v>
      </c>
      <c r="D75" s="1" t="s">
        <v>269</v>
      </c>
      <c r="E75" s="1" t="s">
        <v>269</v>
      </c>
      <c r="F75" s="1" t="s">
        <v>269</v>
      </c>
      <c r="G75" s="1" t="s">
        <v>269</v>
      </c>
      <c r="H75" s="1" t="s">
        <v>269</v>
      </c>
    </row>
    <row r="76" spans="1:8" hidden="1" x14ac:dyDescent="0.25">
      <c r="A76" s="1">
        <v>342434657</v>
      </c>
      <c r="B76" s="1" t="s">
        <v>153</v>
      </c>
      <c r="C76" s="1" t="s">
        <v>275</v>
      </c>
      <c r="D76" s="1" t="s">
        <v>269</v>
      </c>
      <c r="E76" s="1" t="s">
        <v>269</v>
      </c>
      <c r="F76" s="1" t="s">
        <v>269</v>
      </c>
      <c r="G76" s="1" t="s">
        <v>269</v>
      </c>
      <c r="H76" s="1" t="s">
        <v>269</v>
      </c>
    </row>
    <row r="77" spans="1:8" x14ac:dyDescent="0.25">
      <c r="A77" s="1">
        <v>342444176</v>
      </c>
      <c r="B77" s="1" t="s">
        <v>154</v>
      </c>
      <c r="C77" s="1" t="s">
        <v>309</v>
      </c>
      <c r="D77" s="1" t="s">
        <v>269</v>
      </c>
      <c r="E77" s="1" t="s">
        <v>269</v>
      </c>
      <c r="F77" s="1" t="s">
        <v>269</v>
      </c>
      <c r="G77" s="1" t="s">
        <v>269</v>
      </c>
      <c r="H77" s="1" t="s">
        <v>269</v>
      </c>
    </row>
    <row r="78" spans="1:8" hidden="1" x14ac:dyDescent="0.25">
      <c r="A78" s="1">
        <v>342456223</v>
      </c>
      <c r="B78" s="1" t="s">
        <v>156</v>
      </c>
      <c r="C78" s="1" t="s">
        <v>275</v>
      </c>
      <c r="D78" s="1" t="s">
        <v>269</v>
      </c>
      <c r="E78" s="1" t="s">
        <v>269</v>
      </c>
      <c r="F78" s="1" t="s">
        <v>269</v>
      </c>
      <c r="G78" s="1" t="s">
        <v>269</v>
      </c>
      <c r="H78" s="1" t="s">
        <v>269</v>
      </c>
    </row>
    <row r="79" spans="1:8" x14ac:dyDescent="0.25">
      <c r="A79" s="1">
        <v>342458357</v>
      </c>
      <c r="B79" s="1" t="s">
        <v>157</v>
      </c>
      <c r="C79" s="1" t="s">
        <v>270</v>
      </c>
      <c r="D79" s="1" t="s">
        <v>269</v>
      </c>
      <c r="E79" s="1" t="s">
        <v>269</v>
      </c>
      <c r="F79" s="1" t="s">
        <v>269</v>
      </c>
      <c r="G79" s="1" t="s">
        <v>269</v>
      </c>
      <c r="H79" s="1" t="s">
        <v>269</v>
      </c>
    </row>
    <row r="80" spans="1:8" x14ac:dyDescent="0.25">
      <c r="A80" s="1">
        <v>342461053</v>
      </c>
      <c r="B80" s="1" t="s">
        <v>158</v>
      </c>
      <c r="C80" s="1" t="s">
        <v>270</v>
      </c>
      <c r="D80" s="1" t="s">
        <v>269</v>
      </c>
      <c r="E80" s="1" t="s">
        <v>269</v>
      </c>
      <c r="F80" s="1" t="s">
        <v>269</v>
      </c>
      <c r="G80" s="1" t="s">
        <v>269</v>
      </c>
      <c r="H80" s="1" t="s">
        <v>269</v>
      </c>
    </row>
    <row r="81" spans="1:8" x14ac:dyDescent="0.25">
      <c r="A81" s="1">
        <v>342463289</v>
      </c>
      <c r="B81" s="1" t="s">
        <v>159</v>
      </c>
      <c r="C81" s="1" t="s">
        <v>270</v>
      </c>
      <c r="D81" s="1" t="s">
        <v>269</v>
      </c>
      <c r="E81" s="1" t="s">
        <v>269</v>
      </c>
      <c r="F81" s="1" t="s">
        <v>269</v>
      </c>
      <c r="G81" s="1" t="s">
        <v>269</v>
      </c>
      <c r="H81" s="1" t="s">
        <v>269</v>
      </c>
    </row>
    <row r="82" spans="1:8" x14ac:dyDescent="0.25">
      <c r="A82" s="1">
        <v>342465958</v>
      </c>
      <c r="B82" s="1" t="s">
        <v>160</v>
      </c>
      <c r="C82" s="1" t="s">
        <v>270</v>
      </c>
      <c r="D82" s="1" t="s">
        <v>269</v>
      </c>
      <c r="E82" s="1" t="s">
        <v>269</v>
      </c>
      <c r="F82" s="1" t="s">
        <v>269</v>
      </c>
      <c r="G82" s="1" t="s">
        <v>269</v>
      </c>
      <c r="H82" s="1" t="s">
        <v>269</v>
      </c>
    </row>
    <row r="83" spans="1:8" hidden="1" x14ac:dyDescent="0.25">
      <c r="A83" s="1">
        <v>342466278</v>
      </c>
      <c r="B83" s="1" t="s">
        <v>161</v>
      </c>
      <c r="C83" s="1" t="s">
        <v>310</v>
      </c>
      <c r="D83" s="1" t="s">
        <v>269</v>
      </c>
      <c r="E83" s="1" t="s">
        <v>269</v>
      </c>
      <c r="F83" s="1" t="s">
        <v>269</v>
      </c>
      <c r="G83" s="1" t="s">
        <v>269</v>
      </c>
      <c r="H83" s="1" t="s">
        <v>269</v>
      </c>
    </row>
    <row r="84" spans="1:8" x14ac:dyDescent="0.25">
      <c r="A84" s="1">
        <v>342471967</v>
      </c>
      <c r="B84" s="1" t="s">
        <v>164</v>
      </c>
      <c r="C84" s="1" t="s">
        <v>270</v>
      </c>
      <c r="D84" s="1" t="s">
        <v>269</v>
      </c>
      <c r="E84" s="1" t="s">
        <v>269</v>
      </c>
      <c r="F84" s="1" t="s">
        <v>269</v>
      </c>
      <c r="G84" s="1" t="s">
        <v>269</v>
      </c>
      <c r="H84" s="1" t="s">
        <v>269</v>
      </c>
    </row>
    <row r="85" spans="1:8" x14ac:dyDescent="0.25">
      <c r="A85" s="1">
        <v>342475862</v>
      </c>
      <c r="B85" s="1" t="s">
        <v>165</v>
      </c>
      <c r="C85" s="1" t="s">
        <v>311</v>
      </c>
      <c r="D85" s="1" t="s">
        <v>269</v>
      </c>
      <c r="E85" s="1" t="s">
        <v>269</v>
      </c>
      <c r="F85" s="1" t="s">
        <v>269</v>
      </c>
      <c r="G85" s="1" t="s">
        <v>269</v>
      </c>
      <c r="H85" s="1" t="s">
        <v>269</v>
      </c>
    </row>
    <row r="86" spans="1:8" hidden="1" x14ac:dyDescent="0.25">
      <c r="A86" s="1">
        <v>342476616</v>
      </c>
      <c r="B86" s="1" t="s">
        <v>167</v>
      </c>
      <c r="C86" s="1" t="s">
        <v>312</v>
      </c>
      <c r="D86" s="1" t="s">
        <v>269</v>
      </c>
      <c r="E86" s="1" t="s">
        <v>269</v>
      </c>
      <c r="F86" s="1" t="s">
        <v>269</v>
      </c>
      <c r="G86" s="1" t="s">
        <v>269</v>
      </c>
      <c r="H86" s="1" t="s">
        <v>269</v>
      </c>
    </row>
    <row r="87" spans="1:8" hidden="1" x14ac:dyDescent="0.25">
      <c r="A87" s="1">
        <v>342476688</v>
      </c>
      <c r="B87" s="1" t="s">
        <v>169</v>
      </c>
      <c r="C87" s="1" t="s">
        <v>296</v>
      </c>
      <c r="D87" s="1" t="s">
        <v>269</v>
      </c>
      <c r="E87" s="1" t="s">
        <v>269</v>
      </c>
      <c r="F87" s="1" t="s">
        <v>269</v>
      </c>
      <c r="G87" s="1" t="s">
        <v>269</v>
      </c>
      <c r="H87" s="1" t="s">
        <v>269</v>
      </c>
    </row>
    <row r="88" spans="1:8" x14ac:dyDescent="0.25">
      <c r="A88" s="1">
        <v>342478875</v>
      </c>
      <c r="B88" s="1" t="s">
        <v>170</v>
      </c>
      <c r="C88" s="1" t="s">
        <v>268</v>
      </c>
      <c r="D88" s="1" t="s">
        <v>269</v>
      </c>
      <c r="E88" s="1" t="s">
        <v>269</v>
      </c>
      <c r="F88" s="1" t="s">
        <v>269</v>
      </c>
      <c r="G88" s="1" t="s">
        <v>269</v>
      </c>
      <c r="H88" s="1" t="s">
        <v>269</v>
      </c>
    </row>
    <row r="89" spans="1:8" x14ac:dyDescent="0.25">
      <c r="A89" s="1">
        <v>342480712</v>
      </c>
      <c r="B89" s="1" t="s">
        <v>171</v>
      </c>
      <c r="C89" s="1" t="s">
        <v>268</v>
      </c>
      <c r="D89" s="1" t="s">
        <v>269</v>
      </c>
      <c r="E89" s="1" t="s">
        <v>269</v>
      </c>
      <c r="F89" s="1" t="s">
        <v>269</v>
      </c>
      <c r="G89" s="1" t="s">
        <v>269</v>
      </c>
      <c r="H89" s="1" t="s">
        <v>269</v>
      </c>
    </row>
    <row r="90" spans="1:8" hidden="1" x14ac:dyDescent="0.25">
      <c r="A90" s="1">
        <v>342482438</v>
      </c>
      <c r="B90" s="1" t="s">
        <v>172</v>
      </c>
      <c r="C90" s="1" t="s">
        <v>313</v>
      </c>
      <c r="D90" s="1" t="s">
        <v>269</v>
      </c>
      <c r="E90" s="1" t="s">
        <v>269</v>
      </c>
      <c r="F90" s="1" t="s">
        <v>269</v>
      </c>
      <c r="G90" s="1" t="s">
        <v>269</v>
      </c>
      <c r="H90" s="1" t="s">
        <v>269</v>
      </c>
    </row>
    <row r="91" spans="1:8" hidden="1" x14ac:dyDescent="0.25">
      <c r="A91" s="1">
        <v>342485294</v>
      </c>
      <c r="B91" s="1" t="s">
        <v>174</v>
      </c>
      <c r="C91" s="1" t="s">
        <v>273</v>
      </c>
      <c r="D91" s="1" t="s">
        <v>269</v>
      </c>
      <c r="E91" s="1" t="s">
        <v>269</v>
      </c>
      <c r="F91" s="1" t="s">
        <v>269</v>
      </c>
      <c r="G91" s="1" t="s">
        <v>269</v>
      </c>
      <c r="H91" s="1" t="s">
        <v>269</v>
      </c>
    </row>
    <row r="92" spans="1:8" x14ac:dyDescent="0.25">
      <c r="A92" s="1">
        <v>342489430</v>
      </c>
      <c r="B92" s="1" t="s">
        <v>175</v>
      </c>
      <c r="C92" s="1" t="s">
        <v>270</v>
      </c>
      <c r="D92" s="1" t="s">
        <v>269</v>
      </c>
      <c r="E92" s="1" t="s">
        <v>269</v>
      </c>
      <c r="F92" s="1" t="s">
        <v>269</v>
      </c>
      <c r="G92" s="1" t="s">
        <v>269</v>
      </c>
      <c r="H92" s="1" t="s">
        <v>269</v>
      </c>
    </row>
    <row r="93" spans="1:8" x14ac:dyDescent="0.25">
      <c r="A93" s="1">
        <v>342500954</v>
      </c>
      <c r="B93" s="1" t="s">
        <v>176</v>
      </c>
      <c r="C93" s="1" t="s">
        <v>270</v>
      </c>
      <c r="D93" s="1" t="s">
        <v>269</v>
      </c>
      <c r="E93" s="1" t="s">
        <v>269</v>
      </c>
      <c r="F93" s="1" t="s">
        <v>269</v>
      </c>
      <c r="G93" s="1" t="s">
        <v>269</v>
      </c>
      <c r="H93" s="1" t="s">
        <v>269</v>
      </c>
    </row>
    <row r="94" spans="1:8" x14ac:dyDescent="0.25">
      <c r="A94" s="1">
        <v>342507706</v>
      </c>
      <c r="B94" s="1" t="s">
        <v>177</v>
      </c>
      <c r="C94" s="1" t="s">
        <v>270</v>
      </c>
      <c r="D94" s="1" t="s">
        <v>269</v>
      </c>
      <c r="E94" s="1" t="s">
        <v>269</v>
      </c>
      <c r="F94" s="1" t="s">
        <v>269</v>
      </c>
      <c r="G94" s="1" t="s">
        <v>269</v>
      </c>
      <c r="H94" s="1" t="s">
        <v>269</v>
      </c>
    </row>
    <row r="95" spans="1:8" x14ac:dyDescent="0.25">
      <c r="A95" s="1">
        <v>342509866</v>
      </c>
      <c r="B95" s="1" t="s">
        <v>178</v>
      </c>
      <c r="C95" s="1" t="s">
        <v>270</v>
      </c>
      <c r="D95" s="1" t="s">
        <v>269</v>
      </c>
      <c r="E95" s="1" t="s">
        <v>269</v>
      </c>
      <c r="F95" s="1" t="s">
        <v>269</v>
      </c>
      <c r="G95" s="1" t="s">
        <v>269</v>
      </c>
      <c r="H95" s="1" t="s">
        <v>269</v>
      </c>
    </row>
    <row r="96" spans="1:8" x14ac:dyDescent="0.25">
      <c r="A96" s="1">
        <v>342518616</v>
      </c>
      <c r="B96" s="1" t="s">
        <v>179</v>
      </c>
      <c r="C96" s="1" t="s">
        <v>270</v>
      </c>
      <c r="D96" s="1" t="s">
        <v>269</v>
      </c>
      <c r="E96" s="1" t="s">
        <v>269</v>
      </c>
      <c r="F96" s="1" t="s">
        <v>269</v>
      </c>
      <c r="G96" s="1" t="s">
        <v>269</v>
      </c>
      <c r="H96" s="1" t="s">
        <v>269</v>
      </c>
    </row>
    <row r="97" spans="1:8" hidden="1" x14ac:dyDescent="0.25">
      <c r="A97" s="1">
        <v>342518759</v>
      </c>
      <c r="B97" s="1" t="s">
        <v>167</v>
      </c>
      <c r="C97" s="1" t="s">
        <v>312</v>
      </c>
      <c r="D97" s="1" t="s">
        <v>269</v>
      </c>
      <c r="E97" s="1" t="s">
        <v>269</v>
      </c>
      <c r="F97" s="1" t="s">
        <v>269</v>
      </c>
      <c r="G97" s="1" t="s">
        <v>269</v>
      </c>
      <c r="H97" s="1" t="s">
        <v>269</v>
      </c>
    </row>
    <row r="98" spans="1:8" hidden="1" x14ac:dyDescent="0.25">
      <c r="A98" s="1">
        <v>342525464</v>
      </c>
      <c r="B98" s="1" t="s">
        <v>180</v>
      </c>
      <c r="C98" s="1" t="s">
        <v>314</v>
      </c>
      <c r="D98" s="1" t="s">
        <v>269</v>
      </c>
      <c r="E98" s="1" t="s">
        <v>269</v>
      </c>
      <c r="F98" s="1" t="s">
        <v>269</v>
      </c>
      <c r="G98" s="1" t="s">
        <v>269</v>
      </c>
      <c r="H98" s="1" t="s">
        <v>269</v>
      </c>
    </row>
    <row r="99" spans="1:8" x14ac:dyDescent="0.25">
      <c r="A99" s="1">
        <v>342526403</v>
      </c>
      <c r="B99" s="1" t="s">
        <v>182</v>
      </c>
      <c r="C99" s="1" t="s">
        <v>268</v>
      </c>
      <c r="D99" s="1" t="s">
        <v>269</v>
      </c>
      <c r="E99" s="1" t="s">
        <v>269</v>
      </c>
      <c r="F99" s="1" t="s">
        <v>269</v>
      </c>
      <c r="G99" s="1" t="s">
        <v>269</v>
      </c>
      <c r="H99" s="1" t="s">
        <v>269</v>
      </c>
    </row>
    <row r="100" spans="1:8" hidden="1" x14ac:dyDescent="0.25">
      <c r="A100" s="1">
        <v>342526482</v>
      </c>
      <c r="B100" s="1" t="s">
        <v>183</v>
      </c>
      <c r="C100" s="1" t="s">
        <v>296</v>
      </c>
      <c r="D100" s="1" t="s">
        <v>269</v>
      </c>
      <c r="E100" s="1" t="s">
        <v>269</v>
      </c>
      <c r="F100" s="1" t="s">
        <v>269</v>
      </c>
      <c r="G100" s="1" t="s">
        <v>269</v>
      </c>
      <c r="H100" s="1" t="s">
        <v>269</v>
      </c>
    </row>
    <row r="101" spans="1:8" hidden="1" x14ac:dyDescent="0.25">
      <c r="A101" s="1">
        <v>342527892</v>
      </c>
      <c r="B101" s="1" t="s">
        <v>184</v>
      </c>
      <c r="C101" s="1" t="s">
        <v>315</v>
      </c>
      <c r="D101" s="1" t="s">
        <v>269</v>
      </c>
      <c r="E101" s="1" t="s">
        <v>269</v>
      </c>
      <c r="F101" s="1" t="s">
        <v>269</v>
      </c>
      <c r="G101" s="1" t="s">
        <v>269</v>
      </c>
      <c r="H101" s="1" t="s">
        <v>269</v>
      </c>
    </row>
    <row r="102" spans="1:8" x14ac:dyDescent="0.25">
      <c r="A102" s="1">
        <v>342528000</v>
      </c>
      <c r="B102" s="1" t="s">
        <v>186</v>
      </c>
      <c r="C102" s="1" t="s">
        <v>268</v>
      </c>
      <c r="D102" s="1" t="s">
        <v>269</v>
      </c>
      <c r="E102" s="1" t="s">
        <v>269</v>
      </c>
      <c r="F102" s="1" t="s">
        <v>269</v>
      </c>
      <c r="G102" s="1" t="s">
        <v>269</v>
      </c>
      <c r="H102" s="1" t="s">
        <v>269</v>
      </c>
    </row>
    <row r="103" spans="1:8" hidden="1" x14ac:dyDescent="0.25">
      <c r="A103" s="1">
        <v>342528775</v>
      </c>
      <c r="B103" s="1" t="s">
        <v>187</v>
      </c>
      <c r="C103" s="1" t="s">
        <v>278</v>
      </c>
      <c r="D103" s="1" t="s">
        <v>269</v>
      </c>
      <c r="E103" s="1" t="s">
        <v>269</v>
      </c>
      <c r="F103" s="1" t="s">
        <v>269</v>
      </c>
      <c r="G103" s="1" t="s">
        <v>269</v>
      </c>
      <c r="H103" s="1" t="s">
        <v>269</v>
      </c>
    </row>
    <row r="104" spans="1:8" x14ac:dyDescent="0.25">
      <c r="A104" s="1">
        <v>342530526</v>
      </c>
      <c r="B104" s="1" t="s">
        <v>188</v>
      </c>
      <c r="C104" s="1" t="s">
        <v>268</v>
      </c>
      <c r="D104" s="1" t="s">
        <v>269</v>
      </c>
      <c r="E104" s="1" t="s">
        <v>269</v>
      </c>
      <c r="F104" s="1" t="s">
        <v>269</v>
      </c>
      <c r="G104" s="1" t="s">
        <v>269</v>
      </c>
      <c r="H104" s="1" t="s">
        <v>269</v>
      </c>
    </row>
    <row r="105" spans="1:8" hidden="1" x14ac:dyDescent="0.25">
      <c r="A105" s="1">
        <v>342530998</v>
      </c>
      <c r="B105" s="1" t="s">
        <v>189</v>
      </c>
      <c r="C105" s="1" t="s">
        <v>316</v>
      </c>
      <c r="D105" s="1" t="s">
        <v>269</v>
      </c>
      <c r="E105" s="1" t="s">
        <v>269</v>
      </c>
      <c r="F105" s="1" t="s">
        <v>269</v>
      </c>
      <c r="G105" s="1" t="s">
        <v>269</v>
      </c>
      <c r="H105" s="1" t="s">
        <v>269</v>
      </c>
    </row>
    <row r="106" spans="1:8" x14ac:dyDescent="0.25">
      <c r="A106" s="1">
        <v>342531810</v>
      </c>
      <c r="B106" s="1" t="s">
        <v>191</v>
      </c>
      <c r="C106" s="1" t="s">
        <v>317</v>
      </c>
      <c r="D106" s="1" t="s">
        <v>269</v>
      </c>
      <c r="E106" s="1" t="s">
        <v>269</v>
      </c>
      <c r="F106" s="1" t="s">
        <v>269</v>
      </c>
      <c r="G106" s="1" t="s">
        <v>269</v>
      </c>
      <c r="H106" s="1" t="s">
        <v>269</v>
      </c>
    </row>
    <row r="107" spans="1:8" x14ac:dyDescent="0.25">
      <c r="A107" s="1">
        <v>342533046</v>
      </c>
      <c r="B107" s="1" t="s">
        <v>193</v>
      </c>
      <c r="C107" s="1" t="s">
        <v>270</v>
      </c>
      <c r="D107" s="1" t="s">
        <v>269</v>
      </c>
      <c r="E107" s="1" t="s">
        <v>269</v>
      </c>
      <c r="F107" s="1" t="s">
        <v>269</v>
      </c>
      <c r="G107" s="1" t="s">
        <v>269</v>
      </c>
      <c r="H107" s="1" t="s">
        <v>269</v>
      </c>
    </row>
    <row r="108" spans="1:8" hidden="1" x14ac:dyDescent="0.25">
      <c r="A108" s="1">
        <v>342536895</v>
      </c>
      <c r="B108" s="1" t="s">
        <v>194</v>
      </c>
      <c r="C108" s="1" t="s">
        <v>318</v>
      </c>
      <c r="D108" s="1" t="s">
        <v>269</v>
      </c>
      <c r="E108" s="1" t="s">
        <v>269</v>
      </c>
      <c r="F108" s="1" t="s">
        <v>269</v>
      </c>
      <c r="G108" s="1" t="s">
        <v>269</v>
      </c>
      <c r="H108" s="1" t="s">
        <v>269</v>
      </c>
    </row>
    <row r="109" spans="1:8" x14ac:dyDescent="0.25">
      <c r="A109" s="1">
        <v>342547532</v>
      </c>
      <c r="B109" s="1" t="s">
        <v>58</v>
      </c>
      <c r="C109" s="1" t="s">
        <v>270</v>
      </c>
      <c r="D109" s="1" t="s">
        <v>269</v>
      </c>
      <c r="E109" s="1" t="s">
        <v>269</v>
      </c>
      <c r="F109" s="1" t="s">
        <v>269</v>
      </c>
      <c r="G109" s="1" t="s">
        <v>269</v>
      </c>
      <c r="H109" s="1" t="s">
        <v>269</v>
      </c>
    </row>
    <row r="110" spans="1:8" x14ac:dyDescent="0.25">
      <c r="A110" s="1">
        <v>342550802</v>
      </c>
      <c r="B110" s="1" t="s">
        <v>196</v>
      </c>
      <c r="C110" s="1" t="s">
        <v>268</v>
      </c>
      <c r="D110" s="1" t="s">
        <v>269</v>
      </c>
      <c r="E110" s="1" t="s">
        <v>269</v>
      </c>
      <c r="F110" s="1" t="s">
        <v>269</v>
      </c>
      <c r="G110" s="1" t="s">
        <v>269</v>
      </c>
      <c r="H110" s="1" t="s">
        <v>269</v>
      </c>
    </row>
    <row r="111" spans="1:8" hidden="1" x14ac:dyDescent="0.25">
      <c r="A111" s="1">
        <v>342552464</v>
      </c>
      <c r="B111" s="1" t="s">
        <v>197</v>
      </c>
      <c r="C111" s="1" t="s">
        <v>319</v>
      </c>
      <c r="D111" s="1" t="s">
        <v>269</v>
      </c>
      <c r="E111" s="1" t="s">
        <v>269</v>
      </c>
      <c r="F111" s="1" t="s">
        <v>269</v>
      </c>
      <c r="G111" s="1" t="s">
        <v>269</v>
      </c>
      <c r="H111" s="1" t="s">
        <v>269</v>
      </c>
    </row>
    <row r="112" spans="1:8" hidden="1" x14ac:dyDescent="0.25">
      <c r="A112" s="1">
        <v>342553180</v>
      </c>
      <c r="B112" s="1" t="s">
        <v>199</v>
      </c>
      <c r="C112" s="1" t="s">
        <v>296</v>
      </c>
      <c r="D112" s="1" t="s">
        <v>269</v>
      </c>
      <c r="E112" s="1" t="s">
        <v>269</v>
      </c>
      <c r="F112" s="1" t="s">
        <v>269</v>
      </c>
      <c r="G112" s="1" t="s">
        <v>269</v>
      </c>
      <c r="H112" s="1" t="s">
        <v>269</v>
      </c>
    </row>
    <row r="113" spans="1:8" x14ac:dyDescent="0.25">
      <c r="A113" s="1">
        <v>342554155</v>
      </c>
      <c r="B113" s="1" t="s">
        <v>200</v>
      </c>
      <c r="C113" s="1" t="s">
        <v>268</v>
      </c>
      <c r="D113" s="1" t="s">
        <v>269</v>
      </c>
      <c r="E113" s="1" t="s">
        <v>269</v>
      </c>
      <c r="F113" s="1" t="s">
        <v>269</v>
      </c>
      <c r="G113" s="1" t="s">
        <v>269</v>
      </c>
      <c r="H113" s="1" t="s">
        <v>269</v>
      </c>
    </row>
    <row r="114" spans="1:8" hidden="1" x14ac:dyDescent="0.25">
      <c r="A114" s="1">
        <v>342555366</v>
      </c>
      <c r="B114" s="1" t="s">
        <v>201</v>
      </c>
      <c r="C114" s="1" t="s">
        <v>278</v>
      </c>
      <c r="D114" s="1" t="s">
        <v>269</v>
      </c>
      <c r="E114" s="1" t="s">
        <v>269</v>
      </c>
      <c r="F114" s="1" t="s">
        <v>269</v>
      </c>
      <c r="G114" s="1" t="s">
        <v>269</v>
      </c>
      <c r="H114" s="1" t="s">
        <v>269</v>
      </c>
    </row>
    <row r="115" spans="1:8" hidden="1" x14ac:dyDescent="0.25">
      <c r="A115" s="1">
        <v>342558668</v>
      </c>
      <c r="B115" s="1" t="s">
        <v>202</v>
      </c>
      <c r="C115" s="1" t="s">
        <v>320</v>
      </c>
      <c r="D115" s="1" t="s">
        <v>269</v>
      </c>
      <c r="E115" s="1" t="s">
        <v>269</v>
      </c>
      <c r="F115" s="1" t="s">
        <v>269</v>
      </c>
      <c r="G115" s="1" t="s">
        <v>269</v>
      </c>
      <c r="H115" s="1" t="s">
        <v>269</v>
      </c>
    </row>
    <row r="116" spans="1:8" hidden="1" x14ac:dyDescent="0.25">
      <c r="A116" s="1">
        <v>342559052</v>
      </c>
      <c r="B116" s="1" t="s">
        <v>205</v>
      </c>
      <c r="C116" s="1" t="s">
        <v>321</v>
      </c>
      <c r="D116" s="1" t="s">
        <v>269</v>
      </c>
      <c r="E116" s="1" t="s">
        <v>269</v>
      </c>
      <c r="F116" s="1" t="s">
        <v>269</v>
      </c>
      <c r="G116" s="1" t="s">
        <v>269</v>
      </c>
      <c r="H116" s="1" t="s">
        <v>269</v>
      </c>
    </row>
    <row r="117" spans="1:8" hidden="1" x14ac:dyDescent="0.25">
      <c r="A117" s="1">
        <v>342559058</v>
      </c>
      <c r="B117" s="1" t="s">
        <v>207</v>
      </c>
      <c r="C117" s="1" t="s">
        <v>322</v>
      </c>
      <c r="D117" s="1" t="s">
        <v>269</v>
      </c>
      <c r="E117" s="1" t="s">
        <v>269</v>
      </c>
      <c r="F117" s="1" t="s">
        <v>269</v>
      </c>
      <c r="G117" s="1" t="s">
        <v>269</v>
      </c>
      <c r="H117" s="1" t="s">
        <v>269</v>
      </c>
    </row>
    <row r="118" spans="1:8" hidden="1" x14ac:dyDescent="0.25">
      <c r="A118" s="1">
        <v>342560051</v>
      </c>
      <c r="B118" s="1" t="s">
        <v>210</v>
      </c>
      <c r="C118" s="1" t="s">
        <v>323</v>
      </c>
      <c r="D118" s="1" t="s">
        <v>269</v>
      </c>
      <c r="E118" s="1" t="s">
        <v>269</v>
      </c>
      <c r="F118" s="1" t="s">
        <v>269</v>
      </c>
      <c r="G118" s="1" t="s">
        <v>269</v>
      </c>
      <c r="H118" s="1" t="s">
        <v>269</v>
      </c>
    </row>
    <row r="119" spans="1:8" hidden="1" x14ac:dyDescent="0.25">
      <c r="A119" s="1">
        <v>342566569</v>
      </c>
      <c r="B119" s="1" t="s">
        <v>212</v>
      </c>
      <c r="C119" s="1" t="s">
        <v>324</v>
      </c>
      <c r="D119" s="1" t="s">
        <v>269</v>
      </c>
      <c r="E119" s="1" t="s">
        <v>269</v>
      </c>
      <c r="F119" s="1" t="s">
        <v>269</v>
      </c>
      <c r="G119" s="1" t="s">
        <v>269</v>
      </c>
      <c r="H119" s="1" t="s">
        <v>269</v>
      </c>
    </row>
    <row r="120" spans="1:8" hidden="1" x14ac:dyDescent="0.25">
      <c r="A120" s="1">
        <v>342568125</v>
      </c>
      <c r="B120" s="1" t="s">
        <v>214</v>
      </c>
      <c r="C120" s="1" t="s">
        <v>321</v>
      </c>
      <c r="D120" s="1" t="s">
        <v>269</v>
      </c>
      <c r="E120" s="1" t="s">
        <v>269</v>
      </c>
      <c r="F120" s="1" t="s">
        <v>269</v>
      </c>
      <c r="G120" s="1" t="s">
        <v>269</v>
      </c>
      <c r="H120" s="1" t="s">
        <v>269</v>
      </c>
    </row>
    <row r="121" spans="1:8" x14ac:dyDescent="0.25">
      <c r="A121" s="1">
        <v>342569140</v>
      </c>
      <c r="B121" s="1" t="s">
        <v>215</v>
      </c>
      <c r="C121" s="1" t="s">
        <v>270</v>
      </c>
      <c r="D121" s="1" t="s">
        <v>269</v>
      </c>
      <c r="E121" s="1" t="s">
        <v>269</v>
      </c>
      <c r="F121" s="1" t="s">
        <v>269</v>
      </c>
      <c r="G121" s="1" t="s">
        <v>269</v>
      </c>
      <c r="H121" s="1" t="s">
        <v>269</v>
      </c>
    </row>
    <row r="122" spans="1:8" hidden="1" x14ac:dyDescent="0.25">
      <c r="A122" s="1">
        <v>342569341</v>
      </c>
      <c r="B122" s="1" t="s">
        <v>156</v>
      </c>
      <c r="C122" s="1" t="s">
        <v>275</v>
      </c>
      <c r="D122" s="1" t="s">
        <v>269</v>
      </c>
      <c r="E122" s="1" t="s">
        <v>269</v>
      </c>
      <c r="F122" s="1" t="s">
        <v>269</v>
      </c>
      <c r="G122" s="1" t="s">
        <v>269</v>
      </c>
      <c r="H122" s="1" t="s">
        <v>269</v>
      </c>
    </row>
    <row r="123" spans="1:8" hidden="1" x14ac:dyDescent="0.25">
      <c r="A123" s="1">
        <v>342573037</v>
      </c>
      <c r="B123" s="1" t="s">
        <v>216</v>
      </c>
      <c r="C123" s="1" t="s">
        <v>325</v>
      </c>
      <c r="D123" s="1" t="s">
        <v>269</v>
      </c>
      <c r="E123" s="1" t="s">
        <v>269</v>
      </c>
      <c r="F123" s="1" t="s">
        <v>269</v>
      </c>
      <c r="G123" s="1" t="s">
        <v>269</v>
      </c>
      <c r="H123" s="1" t="s">
        <v>269</v>
      </c>
    </row>
    <row r="124" spans="1:8" x14ac:dyDescent="0.25">
      <c r="A124" s="1">
        <v>342573087</v>
      </c>
      <c r="B124" s="1" t="s">
        <v>218</v>
      </c>
      <c r="C124" s="1" t="s">
        <v>270</v>
      </c>
      <c r="D124" s="1" t="s">
        <v>269</v>
      </c>
      <c r="E124" s="1" t="s">
        <v>269</v>
      </c>
      <c r="F124" s="1" t="s">
        <v>269</v>
      </c>
      <c r="G124" s="1" t="s">
        <v>269</v>
      </c>
      <c r="H124" s="1" t="s">
        <v>269</v>
      </c>
    </row>
    <row r="125" spans="1:8" hidden="1" x14ac:dyDescent="0.25">
      <c r="A125" s="1">
        <v>342575157</v>
      </c>
      <c r="B125" s="1" t="s">
        <v>219</v>
      </c>
      <c r="C125" s="1" t="s">
        <v>296</v>
      </c>
      <c r="D125" s="1" t="s">
        <v>269</v>
      </c>
      <c r="E125" s="1" t="s">
        <v>269</v>
      </c>
      <c r="F125" s="1" t="s">
        <v>269</v>
      </c>
      <c r="G125" s="1" t="s">
        <v>269</v>
      </c>
      <c r="H125" s="1" t="s">
        <v>269</v>
      </c>
    </row>
    <row r="126" spans="1:8" x14ac:dyDescent="0.25">
      <c r="A126" s="1">
        <v>342581433</v>
      </c>
      <c r="B126" s="1" t="s">
        <v>220</v>
      </c>
      <c r="C126" s="1" t="s">
        <v>270</v>
      </c>
      <c r="D126" s="1" t="s">
        <v>269</v>
      </c>
      <c r="E126" s="1" t="s">
        <v>269</v>
      </c>
      <c r="F126" s="1" t="s">
        <v>269</v>
      </c>
      <c r="G126" s="1" t="s">
        <v>269</v>
      </c>
      <c r="H126" s="1" t="s">
        <v>269</v>
      </c>
    </row>
    <row r="127" spans="1:8" x14ac:dyDescent="0.25">
      <c r="A127" s="1">
        <v>342584939</v>
      </c>
      <c r="B127" s="1" t="s">
        <v>221</v>
      </c>
      <c r="C127" s="1" t="s">
        <v>270</v>
      </c>
      <c r="D127" s="1" t="s">
        <v>269</v>
      </c>
      <c r="E127" s="1" t="s">
        <v>269</v>
      </c>
      <c r="F127" s="1" t="s">
        <v>269</v>
      </c>
      <c r="G127" s="1" t="s">
        <v>269</v>
      </c>
      <c r="H127" s="1" t="s">
        <v>269</v>
      </c>
    </row>
    <row r="128" spans="1:8" hidden="1" x14ac:dyDescent="0.25">
      <c r="A128" s="1">
        <v>342587112</v>
      </c>
      <c r="B128" s="1" t="s">
        <v>222</v>
      </c>
      <c r="C128" s="1" t="s">
        <v>296</v>
      </c>
      <c r="D128" s="1" t="s">
        <v>269</v>
      </c>
      <c r="E128" s="1" t="s">
        <v>269</v>
      </c>
      <c r="F128" s="1" t="s">
        <v>269</v>
      </c>
      <c r="G128" s="1" t="s">
        <v>269</v>
      </c>
      <c r="H128" s="1" t="s">
        <v>269</v>
      </c>
    </row>
    <row r="129" spans="1:8" x14ac:dyDescent="0.25">
      <c r="A129" s="1">
        <v>342600226</v>
      </c>
      <c r="B129" s="1" t="s">
        <v>223</v>
      </c>
      <c r="C129" s="1" t="s">
        <v>270</v>
      </c>
      <c r="D129" s="1" t="s">
        <v>269</v>
      </c>
      <c r="E129" s="1" t="s">
        <v>269</v>
      </c>
      <c r="F129" s="1" t="s">
        <v>269</v>
      </c>
      <c r="G129" s="1" t="s">
        <v>269</v>
      </c>
      <c r="H129" s="1" t="s">
        <v>269</v>
      </c>
    </row>
    <row r="130" spans="1:8" hidden="1" x14ac:dyDescent="0.25">
      <c r="A130" s="1">
        <v>342601608</v>
      </c>
      <c r="B130" s="1" t="s">
        <v>224</v>
      </c>
      <c r="C130" s="1" t="s">
        <v>326</v>
      </c>
      <c r="D130" s="1" t="s">
        <v>269</v>
      </c>
      <c r="E130" s="1" t="s">
        <v>269</v>
      </c>
      <c r="F130" s="1" t="s">
        <v>269</v>
      </c>
      <c r="G130" s="1" t="s">
        <v>269</v>
      </c>
      <c r="H130" s="1" t="s">
        <v>269</v>
      </c>
    </row>
    <row r="131" spans="1:8" hidden="1" x14ac:dyDescent="0.25">
      <c r="A131" s="1">
        <v>342615544</v>
      </c>
      <c r="B131" s="1" t="s">
        <v>226</v>
      </c>
      <c r="C131" s="1" t="s">
        <v>296</v>
      </c>
      <c r="D131" s="1" t="s">
        <v>269</v>
      </c>
      <c r="E131" s="1" t="s">
        <v>269</v>
      </c>
      <c r="F131" s="1" t="s">
        <v>269</v>
      </c>
      <c r="G131" s="1" t="s">
        <v>269</v>
      </c>
      <c r="H131" s="1" t="s">
        <v>269</v>
      </c>
    </row>
    <row r="132" spans="1:8" hidden="1" x14ac:dyDescent="0.25">
      <c r="A132" s="1">
        <v>342624091</v>
      </c>
      <c r="B132" s="1" t="s">
        <v>227</v>
      </c>
      <c r="C132" s="1" t="s">
        <v>296</v>
      </c>
      <c r="D132" s="1" t="s">
        <v>269</v>
      </c>
      <c r="E132" s="1" t="s">
        <v>269</v>
      </c>
      <c r="F132" s="1" t="s">
        <v>269</v>
      </c>
      <c r="G132" s="1" t="s">
        <v>269</v>
      </c>
      <c r="H132" s="1" t="s">
        <v>269</v>
      </c>
    </row>
    <row r="133" spans="1:8" x14ac:dyDescent="0.25">
      <c r="A133" s="1">
        <v>342628857</v>
      </c>
      <c r="B133" s="1" t="s">
        <v>228</v>
      </c>
      <c r="C133" s="1" t="s">
        <v>268</v>
      </c>
      <c r="D133" s="1" t="s">
        <v>269</v>
      </c>
      <c r="E133" s="1" t="s">
        <v>269</v>
      </c>
      <c r="F133" s="1" t="s">
        <v>269</v>
      </c>
      <c r="G133" s="1" t="s">
        <v>269</v>
      </c>
      <c r="H133" s="1" t="s">
        <v>269</v>
      </c>
    </row>
    <row r="134" spans="1:8" x14ac:dyDescent="0.25">
      <c r="A134" s="1">
        <v>342648497</v>
      </c>
      <c r="B134" s="1" t="s">
        <v>229</v>
      </c>
      <c r="C134" s="1" t="s">
        <v>270</v>
      </c>
      <c r="D134" s="1" t="s">
        <v>269</v>
      </c>
      <c r="E134" s="1" t="s">
        <v>269</v>
      </c>
      <c r="F134" s="1" t="s">
        <v>269</v>
      </c>
      <c r="G134" s="1" t="s">
        <v>269</v>
      </c>
      <c r="H134" s="1" t="s">
        <v>269</v>
      </c>
    </row>
    <row r="135" spans="1:8" hidden="1" x14ac:dyDescent="0.25">
      <c r="A135" s="1">
        <v>342651065</v>
      </c>
      <c r="B135" s="1" t="s">
        <v>230</v>
      </c>
      <c r="C135" s="1" t="s">
        <v>327</v>
      </c>
      <c r="D135" s="1" t="s">
        <v>269</v>
      </c>
      <c r="E135" s="1" t="s">
        <v>269</v>
      </c>
      <c r="F135" s="1" t="s">
        <v>269</v>
      </c>
      <c r="G135" s="1" t="s">
        <v>269</v>
      </c>
      <c r="H135" s="1" t="s">
        <v>269</v>
      </c>
    </row>
    <row r="136" spans="1:8" hidden="1" x14ac:dyDescent="0.25">
      <c r="A136" s="1">
        <v>342661031</v>
      </c>
      <c r="B136" s="1" t="s">
        <v>232</v>
      </c>
      <c r="C136" s="1" t="s">
        <v>328</v>
      </c>
      <c r="D136" s="1" t="s">
        <v>269</v>
      </c>
      <c r="E136" s="1" t="s">
        <v>269</v>
      </c>
      <c r="F136" s="1" t="s">
        <v>269</v>
      </c>
      <c r="G136" s="1" t="s">
        <v>269</v>
      </c>
      <c r="H136" s="1" t="s">
        <v>269</v>
      </c>
    </row>
    <row r="137" spans="1:8" hidden="1" x14ac:dyDescent="0.25">
      <c r="A137" s="1">
        <v>342684589</v>
      </c>
      <c r="B137" s="1" t="s">
        <v>234</v>
      </c>
      <c r="C137" s="1" t="s">
        <v>329</v>
      </c>
      <c r="D137" s="1" t="s">
        <v>269</v>
      </c>
      <c r="E137" s="1" t="s">
        <v>269</v>
      </c>
      <c r="F137" s="1" t="s">
        <v>269</v>
      </c>
      <c r="G137" s="1" t="s">
        <v>269</v>
      </c>
      <c r="H137" s="1" t="s">
        <v>269</v>
      </c>
    </row>
    <row r="138" spans="1:8" hidden="1" x14ac:dyDescent="0.25">
      <c r="A138" s="1">
        <v>342698437</v>
      </c>
      <c r="B138" s="1" t="s">
        <v>236</v>
      </c>
      <c r="C138" s="1" t="s">
        <v>330</v>
      </c>
      <c r="D138" s="1" t="s">
        <v>269</v>
      </c>
      <c r="E138" s="1" t="s">
        <v>269</v>
      </c>
      <c r="F138" s="1" t="s">
        <v>269</v>
      </c>
      <c r="G138" s="1" t="s">
        <v>269</v>
      </c>
      <c r="H138" s="1" t="s">
        <v>269</v>
      </c>
    </row>
    <row r="139" spans="1:8" x14ac:dyDescent="0.25">
      <c r="A139" s="1">
        <v>342702005</v>
      </c>
      <c r="B139" s="1" t="s">
        <v>238</v>
      </c>
      <c r="C139" s="1" t="s">
        <v>270</v>
      </c>
      <c r="D139" s="1" t="s">
        <v>269</v>
      </c>
      <c r="E139" s="1" t="s">
        <v>269</v>
      </c>
      <c r="F139" s="1" t="s">
        <v>269</v>
      </c>
      <c r="G139" s="1" t="s">
        <v>269</v>
      </c>
      <c r="H139" s="1" t="s">
        <v>269</v>
      </c>
    </row>
    <row r="140" spans="1:8" x14ac:dyDescent="0.25">
      <c r="A140" s="1">
        <v>342709723</v>
      </c>
      <c r="B140" s="1" t="s">
        <v>239</v>
      </c>
      <c r="C140" s="1" t="s">
        <v>270</v>
      </c>
      <c r="D140" s="1" t="s">
        <v>269</v>
      </c>
      <c r="E140" s="1" t="s">
        <v>269</v>
      </c>
      <c r="F140" s="1" t="s">
        <v>269</v>
      </c>
      <c r="G140" s="1" t="s">
        <v>269</v>
      </c>
      <c r="H140" s="1" t="s">
        <v>269</v>
      </c>
    </row>
    <row r="141" spans="1:8" x14ac:dyDescent="0.25">
      <c r="A141" s="1">
        <v>342840561</v>
      </c>
      <c r="B141" s="1" t="s">
        <v>240</v>
      </c>
      <c r="C141" s="1" t="s">
        <v>270</v>
      </c>
      <c r="D141" s="1" t="s">
        <v>269</v>
      </c>
      <c r="E141" s="1" t="s">
        <v>269</v>
      </c>
      <c r="F141" s="1" t="s">
        <v>269</v>
      </c>
      <c r="G141" s="1" t="s">
        <v>269</v>
      </c>
      <c r="H141" s="1" t="s">
        <v>269</v>
      </c>
    </row>
    <row r="142" spans="1:8" x14ac:dyDescent="0.25">
      <c r="A142" s="1">
        <v>345301855</v>
      </c>
      <c r="B142" s="1" t="s">
        <v>241</v>
      </c>
      <c r="C142" s="1" t="s">
        <v>270</v>
      </c>
      <c r="D142" s="1" t="s">
        <v>269</v>
      </c>
      <c r="E142" s="1" t="s">
        <v>269</v>
      </c>
      <c r="F142" s="1" t="s">
        <v>269</v>
      </c>
      <c r="G142" s="1" t="s">
        <v>269</v>
      </c>
      <c r="H142" s="1" t="s">
        <v>269</v>
      </c>
    </row>
    <row r="143" spans="1:8" hidden="1" x14ac:dyDescent="0.25">
      <c r="A143" s="1">
        <v>345810029</v>
      </c>
      <c r="B143" s="1" t="s">
        <v>242</v>
      </c>
      <c r="C143" s="1" t="s">
        <v>331</v>
      </c>
      <c r="D143" s="1" t="s">
        <v>269</v>
      </c>
      <c r="E143" s="1" t="s">
        <v>269</v>
      </c>
      <c r="F143" s="1" t="s">
        <v>269</v>
      </c>
      <c r="G143" s="1" t="s">
        <v>269</v>
      </c>
      <c r="H143" s="1" t="s">
        <v>269</v>
      </c>
    </row>
    <row r="144" spans="1:8" x14ac:dyDescent="0.25">
      <c r="A144" s="1">
        <v>346212659</v>
      </c>
      <c r="B144" s="1" t="s">
        <v>110</v>
      </c>
      <c r="C144" s="1" t="s">
        <v>270</v>
      </c>
      <c r="D144" s="1" t="s">
        <v>269</v>
      </c>
      <c r="E144" s="1" t="s">
        <v>269</v>
      </c>
      <c r="F144" s="1" t="s">
        <v>269</v>
      </c>
      <c r="G144" s="1" t="s">
        <v>269</v>
      </c>
      <c r="H144" s="1" t="s">
        <v>269</v>
      </c>
    </row>
    <row r="145" spans="1:8" x14ac:dyDescent="0.25">
      <c r="A145" s="1">
        <v>346212657</v>
      </c>
      <c r="B145" s="1" t="s">
        <v>110</v>
      </c>
      <c r="C145" s="1" t="s">
        <v>270</v>
      </c>
      <c r="D145" s="1" t="s">
        <v>269</v>
      </c>
      <c r="E145" s="1" t="s">
        <v>269</v>
      </c>
      <c r="F145" s="1" t="s">
        <v>269</v>
      </c>
      <c r="G145" s="1" t="s">
        <v>269</v>
      </c>
      <c r="H145" s="1" t="s">
        <v>269</v>
      </c>
    </row>
    <row r="146" spans="1:8" x14ac:dyDescent="0.25">
      <c r="A146" s="1">
        <v>346212684</v>
      </c>
      <c r="B146" s="1" t="s">
        <v>110</v>
      </c>
      <c r="C146" s="1" t="s">
        <v>270</v>
      </c>
      <c r="D146" s="1" t="s">
        <v>269</v>
      </c>
      <c r="E146" s="1" t="s">
        <v>269</v>
      </c>
      <c r="F146" s="1" t="s">
        <v>269</v>
      </c>
      <c r="G146" s="1" t="s">
        <v>269</v>
      </c>
      <c r="H146" s="1" t="s">
        <v>269</v>
      </c>
    </row>
    <row r="147" spans="1:8" x14ac:dyDescent="0.25">
      <c r="A147" s="1">
        <v>346212681</v>
      </c>
      <c r="B147" s="1" t="s">
        <v>110</v>
      </c>
      <c r="C147" s="1" t="s">
        <v>270</v>
      </c>
      <c r="D147" s="1" t="s">
        <v>269</v>
      </c>
      <c r="E147" s="1" t="s">
        <v>269</v>
      </c>
      <c r="F147" s="1" t="s">
        <v>269</v>
      </c>
      <c r="G147" s="1" t="s">
        <v>269</v>
      </c>
      <c r="H147" s="1" t="s">
        <v>269</v>
      </c>
    </row>
    <row r="148" spans="1:8" x14ac:dyDescent="0.25">
      <c r="A148" s="1">
        <v>346212688</v>
      </c>
      <c r="B148" s="1" t="s">
        <v>110</v>
      </c>
      <c r="C148" s="1" t="s">
        <v>270</v>
      </c>
      <c r="D148" s="1" t="s">
        <v>269</v>
      </c>
      <c r="E148" s="1" t="s">
        <v>269</v>
      </c>
      <c r="F148" s="1" t="s">
        <v>269</v>
      </c>
      <c r="G148" s="1" t="s">
        <v>269</v>
      </c>
      <c r="H148" s="1" t="s">
        <v>269</v>
      </c>
    </row>
    <row r="149" spans="1:8" x14ac:dyDescent="0.25">
      <c r="A149" s="1">
        <v>346212654</v>
      </c>
      <c r="B149" s="1" t="s">
        <v>110</v>
      </c>
      <c r="C149" s="1" t="s">
        <v>270</v>
      </c>
      <c r="D149" s="1" t="s">
        <v>269</v>
      </c>
      <c r="E149" s="1" t="s">
        <v>269</v>
      </c>
      <c r="F149" s="1" t="s">
        <v>269</v>
      </c>
      <c r="G149" s="1" t="s">
        <v>269</v>
      </c>
      <c r="H149" s="1" t="s">
        <v>269</v>
      </c>
    </row>
    <row r="150" spans="1:8" x14ac:dyDescent="0.25">
      <c r="A150" s="1">
        <v>346212703</v>
      </c>
      <c r="B150" s="1" t="s">
        <v>110</v>
      </c>
      <c r="C150" s="1" t="s">
        <v>270</v>
      </c>
      <c r="D150" s="1" t="s">
        <v>269</v>
      </c>
      <c r="E150" s="1" t="s">
        <v>269</v>
      </c>
      <c r="F150" s="1" t="s">
        <v>269</v>
      </c>
      <c r="G150" s="1" t="s">
        <v>269</v>
      </c>
      <c r="H150" s="1" t="s">
        <v>269</v>
      </c>
    </row>
    <row r="151" spans="1:8" x14ac:dyDescent="0.25">
      <c r="A151" s="1">
        <v>346215679</v>
      </c>
      <c r="B151" s="1" t="s">
        <v>110</v>
      </c>
      <c r="C151" s="1" t="s">
        <v>270</v>
      </c>
      <c r="D151" s="1" t="s">
        <v>269</v>
      </c>
      <c r="E151" s="1" t="s">
        <v>269</v>
      </c>
      <c r="F151" s="1" t="s">
        <v>269</v>
      </c>
      <c r="G151" s="1" t="s">
        <v>269</v>
      </c>
      <c r="H151" s="1" t="s">
        <v>269</v>
      </c>
    </row>
    <row r="152" spans="1:8" x14ac:dyDescent="0.25">
      <c r="A152" s="1">
        <v>346241442</v>
      </c>
      <c r="B152" s="1" t="s">
        <v>244</v>
      </c>
      <c r="C152" s="1" t="s">
        <v>270</v>
      </c>
      <c r="D152" s="1" t="s">
        <v>269</v>
      </c>
      <c r="E152" s="1" t="s">
        <v>269</v>
      </c>
      <c r="F152" s="1" t="s">
        <v>269</v>
      </c>
      <c r="G152" s="1" t="s">
        <v>269</v>
      </c>
      <c r="H152" s="1" t="s">
        <v>269</v>
      </c>
    </row>
    <row r="153" spans="1:8" hidden="1" x14ac:dyDescent="0.25">
      <c r="A153" s="1">
        <v>346712261</v>
      </c>
      <c r="B153" s="1" t="s">
        <v>245</v>
      </c>
      <c r="C153" s="1" t="s">
        <v>332</v>
      </c>
      <c r="D153" s="1" t="s">
        <v>269</v>
      </c>
      <c r="E153" s="1" t="s">
        <v>269</v>
      </c>
      <c r="F153" s="1" t="s">
        <v>269</v>
      </c>
      <c r="G153" s="1" t="s">
        <v>269</v>
      </c>
      <c r="H153" s="1" t="s">
        <v>269</v>
      </c>
    </row>
    <row r="154" spans="1:8" x14ac:dyDescent="0.25">
      <c r="A154" s="1">
        <v>346730662</v>
      </c>
      <c r="B154" s="1" t="s">
        <v>247</v>
      </c>
      <c r="C154" s="1" t="s">
        <v>270</v>
      </c>
      <c r="D154" s="1" t="s">
        <v>269</v>
      </c>
      <c r="E154" s="1" t="s">
        <v>269</v>
      </c>
      <c r="F154" s="1" t="s">
        <v>269</v>
      </c>
      <c r="G154" s="1" t="s">
        <v>269</v>
      </c>
      <c r="H154" s="1" t="s">
        <v>269</v>
      </c>
    </row>
    <row r="155" spans="1:8" hidden="1" x14ac:dyDescent="0.25">
      <c r="A155" s="1">
        <v>346885611</v>
      </c>
      <c r="B155" s="1" t="s">
        <v>248</v>
      </c>
      <c r="C155" s="1" t="s">
        <v>287</v>
      </c>
      <c r="D155" s="1" t="s">
        <v>269</v>
      </c>
      <c r="E155" s="1" t="s">
        <v>269</v>
      </c>
      <c r="F155" s="1" t="s">
        <v>269</v>
      </c>
      <c r="G155" s="1" t="s">
        <v>269</v>
      </c>
      <c r="H155" s="1" t="s">
        <v>269</v>
      </c>
    </row>
    <row r="156" spans="1:8" hidden="1" x14ac:dyDescent="0.25">
      <c r="A156" s="1">
        <v>347654672</v>
      </c>
      <c r="B156" s="1" t="s">
        <v>251</v>
      </c>
      <c r="C156" s="1" t="s">
        <v>333</v>
      </c>
      <c r="D156" s="1" t="s">
        <v>269</v>
      </c>
      <c r="E156" s="1" t="s">
        <v>269</v>
      </c>
      <c r="F156" s="1" t="s">
        <v>269</v>
      </c>
      <c r="G156" s="1" t="s">
        <v>269</v>
      </c>
      <c r="H156" s="1" t="s">
        <v>269</v>
      </c>
    </row>
    <row r="157" spans="1:8" hidden="1" x14ac:dyDescent="0.25">
      <c r="A157" s="1">
        <v>347654626</v>
      </c>
      <c r="B157" s="1" t="s">
        <v>249</v>
      </c>
      <c r="C157" s="1" t="s">
        <v>334</v>
      </c>
      <c r="D157" s="1" t="s">
        <v>269</v>
      </c>
      <c r="E157" s="1" t="s">
        <v>269</v>
      </c>
      <c r="F157" s="1" t="s">
        <v>269</v>
      </c>
      <c r="G157" s="1" t="s">
        <v>269</v>
      </c>
      <c r="H157" s="1" t="s">
        <v>269</v>
      </c>
    </row>
    <row r="158" spans="1:8" x14ac:dyDescent="0.25">
      <c r="A158" s="1">
        <v>347872738</v>
      </c>
      <c r="B158" s="1" t="s">
        <v>253</v>
      </c>
      <c r="C158" s="1" t="s">
        <v>270</v>
      </c>
      <c r="D158" s="1" t="s">
        <v>269</v>
      </c>
      <c r="E158" s="1" t="s">
        <v>269</v>
      </c>
      <c r="F158" s="1" t="s">
        <v>269</v>
      </c>
      <c r="G158" s="1" t="s">
        <v>269</v>
      </c>
      <c r="H158" s="1" t="s">
        <v>269</v>
      </c>
    </row>
    <row r="159" spans="1:8" hidden="1" x14ac:dyDescent="0.25">
      <c r="A159" s="1">
        <v>347878751</v>
      </c>
      <c r="B159" s="1" t="s">
        <v>253</v>
      </c>
      <c r="C159" s="1" t="s">
        <v>335</v>
      </c>
      <c r="D159" s="1" t="s">
        <v>269</v>
      </c>
      <c r="E159" s="1" t="s">
        <v>269</v>
      </c>
      <c r="F159" s="1" t="s">
        <v>269</v>
      </c>
      <c r="G159" s="1" t="s">
        <v>269</v>
      </c>
      <c r="H159" s="1" t="s">
        <v>269</v>
      </c>
    </row>
    <row r="160" spans="1:8" hidden="1" x14ac:dyDescent="0.25">
      <c r="A160" s="1">
        <v>348476203</v>
      </c>
      <c r="B160" s="1" t="s">
        <v>255</v>
      </c>
      <c r="C160" s="1" t="s">
        <v>336</v>
      </c>
      <c r="D160" s="1" t="s">
        <v>269</v>
      </c>
      <c r="E160" s="1" t="s">
        <v>269</v>
      </c>
      <c r="F160" s="1" t="s">
        <v>269</v>
      </c>
      <c r="G160" s="1" t="s">
        <v>269</v>
      </c>
      <c r="H160" s="1" t="s">
        <v>269</v>
      </c>
    </row>
    <row r="161" spans="1:8" x14ac:dyDescent="0.25">
      <c r="A161" s="1">
        <v>348547742</v>
      </c>
      <c r="B161" s="1" t="s">
        <v>110</v>
      </c>
      <c r="C161" s="1" t="s">
        <v>270</v>
      </c>
      <c r="D161" s="1" t="s">
        <v>269</v>
      </c>
      <c r="E161" s="1" t="s">
        <v>269</v>
      </c>
      <c r="F161" s="1" t="s">
        <v>269</v>
      </c>
      <c r="G161" s="1" t="s">
        <v>269</v>
      </c>
      <c r="H161" s="1" t="s">
        <v>269</v>
      </c>
    </row>
    <row r="162" spans="1:8" x14ac:dyDescent="0.25">
      <c r="A162" s="1">
        <v>348547700</v>
      </c>
      <c r="B162" s="1" t="s">
        <v>110</v>
      </c>
      <c r="C162" s="1" t="s">
        <v>270</v>
      </c>
      <c r="D162" s="1" t="s">
        <v>269</v>
      </c>
      <c r="E162" s="1" t="s">
        <v>269</v>
      </c>
      <c r="F162" s="1" t="s">
        <v>269</v>
      </c>
      <c r="G162" s="1" t="s">
        <v>269</v>
      </c>
      <c r="H162" s="1" t="s">
        <v>269</v>
      </c>
    </row>
    <row r="163" spans="1:8" x14ac:dyDescent="0.25">
      <c r="A163" s="1">
        <v>348619102</v>
      </c>
      <c r="B163" s="1" t="s">
        <v>257</v>
      </c>
      <c r="C163" s="1" t="s">
        <v>270</v>
      </c>
      <c r="D163" s="1" t="s">
        <v>269</v>
      </c>
      <c r="E163" s="1" t="s">
        <v>269</v>
      </c>
      <c r="F163" s="1" t="s">
        <v>269</v>
      </c>
      <c r="G163" s="1" t="s">
        <v>269</v>
      </c>
      <c r="H163" s="1" t="s">
        <v>269</v>
      </c>
    </row>
    <row r="164" spans="1:8" hidden="1" x14ac:dyDescent="0.25">
      <c r="A164" s="1">
        <v>348629846</v>
      </c>
      <c r="B164" s="1" t="s">
        <v>258</v>
      </c>
      <c r="C164" s="1" t="s">
        <v>337</v>
      </c>
      <c r="D164" s="1" t="s">
        <v>269</v>
      </c>
      <c r="E164" s="1" t="s">
        <v>269</v>
      </c>
      <c r="F164" s="1" t="s">
        <v>269</v>
      </c>
      <c r="G164" s="1" t="s">
        <v>269</v>
      </c>
      <c r="H164" s="1" t="s">
        <v>269</v>
      </c>
    </row>
    <row r="165" spans="1:8" x14ac:dyDescent="0.25">
      <c r="A165" s="1">
        <v>348637376</v>
      </c>
      <c r="B165" s="1" t="s">
        <v>261</v>
      </c>
      <c r="C165" s="1" t="s">
        <v>270</v>
      </c>
      <c r="D165" s="1" t="s">
        <v>269</v>
      </c>
      <c r="E165" s="1" t="s">
        <v>269</v>
      </c>
      <c r="F165" s="1" t="s">
        <v>269</v>
      </c>
      <c r="G165" s="1" t="s">
        <v>269</v>
      </c>
      <c r="H165" s="1" t="s">
        <v>269</v>
      </c>
    </row>
    <row r="166" spans="1:8" hidden="1" x14ac:dyDescent="0.25">
      <c r="A166" s="1">
        <v>348649381</v>
      </c>
      <c r="B166" s="1" t="s">
        <v>258</v>
      </c>
      <c r="C166" s="1" t="s">
        <v>338</v>
      </c>
      <c r="D166" s="1" t="s">
        <v>269</v>
      </c>
      <c r="E166" s="1" t="s">
        <v>269</v>
      </c>
      <c r="F166" s="1" t="s">
        <v>269</v>
      </c>
      <c r="G166" s="1" t="s">
        <v>269</v>
      </c>
      <c r="H166" s="1" t="s">
        <v>269</v>
      </c>
    </row>
  </sheetData>
  <autoFilter ref="A1:H166" xr:uid="{EFF5C754-F008-481E-83C4-A27485635148}">
    <filterColumn colId="2">
      <filters>
        <filter val="RD4/442 חברון מאור רחובות עמוד ערד"/>
        <filter val="איכות הסביבה ערד"/>
        <filter val="מאור רחובות ערד"/>
        <filter val="מגרש כדורגל ערד"/>
        <filter val="מונה נמצא בגובה ערד"/>
        <filter val="מזרקה ערד"/>
        <filter val="עי שמשון 39 וגן שעשועים ערד"/>
        <filter val="ערד"/>
        <filter val="תאורה לשרותים צבוריים ערד"/>
        <filter val="תאורת חניה ערד"/>
        <filter val="תאורת ככר מחסן הגא ערד"/>
        <filter val="תאורת פסטיבל ערד ערד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B557-4253-4A84-AC62-1478DD0C8049}">
  <sheetPr filterMode="1"/>
  <dimension ref="A1:W182"/>
  <sheetViews>
    <sheetView rightToLeft="1" tabSelected="1" topLeftCell="A136" workbookViewId="0">
      <selection activeCell="C34" sqref="C34"/>
    </sheetView>
  </sheetViews>
  <sheetFormatPr defaultRowHeight="13.8" x14ac:dyDescent="0.25"/>
  <cols>
    <col min="1" max="1" width="11" bestFit="1" customWidth="1"/>
    <col min="3" max="3" width="23.3984375" customWidth="1"/>
    <col min="5" max="5" width="18.8984375" customWidth="1"/>
    <col min="10" max="10" width="11.09765625" bestFit="1" customWidth="1"/>
    <col min="13" max="13" width="13.69921875" bestFit="1" customWidth="1"/>
    <col min="14" max="14" width="16.59765625" bestFit="1" customWidth="1"/>
  </cols>
  <sheetData>
    <row r="1" spans="1:23" ht="20.100000000000001" customHeight="1" x14ac:dyDescent="0.25">
      <c r="A1" s="4" t="s">
        <v>0</v>
      </c>
      <c r="B1" s="4" t="s">
        <v>339</v>
      </c>
      <c r="C1" s="4" t="s">
        <v>5</v>
      </c>
      <c r="D1" s="4" t="s">
        <v>6</v>
      </c>
      <c r="E1" s="4" t="s">
        <v>7</v>
      </c>
      <c r="F1" s="4" t="s">
        <v>9</v>
      </c>
      <c r="G1" s="4" t="s">
        <v>340</v>
      </c>
      <c r="H1" s="4" t="s">
        <v>341</v>
      </c>
      <c r="I1" s="4" t="s">
        <v>342</v>
      </c>
      <c r="J1" s="4" t="s">
        <v>343</v>
      </c>
      <c r="K1" s="4" t="s">
        <v>344</v>
      </c>
      <c r="L1" s="4" t="s">
        <v>345</v>
      </c>
      <c r="M1" s="4" t="s">
        <v>346</v>
      </c>
      <c r="N1" s="4" t="s">
        <v>347</v>
      </c>
      <c r="O1" s="4" t="s">
        <v>348</v>
      </c>
      <c r="P1" s="4" t="s">
        <v>349</v>
      </c>
      <c r="Q1" s="4" t="s">
        <v>350</v>
      </c>
      <c r="R1" s="4" t="s">
        <v>11</v>
      </c>
      <c r="S1" s="4" t="s">
        <v>12</v>
      </c>
      <c r="T1" s="4" t="s">
        <v>20</v>
      </c>
      <c r="U1" s="4" t="s">
        <v>351</v>
      </c>
      <c r="V1" s="4" t="s">
        <v>22</v>
      </c>
      <c r="W1" s="4" t="s">
        <v>23</v>
      </c>
    </row>
    <row r="2" spans="1:23" x14ac:dyDescent="0.25">
      <c r="A2" s="2">
        <v>341673501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29</v>
      </c>
      <c r="G2" s="2">
        <v>12577239</v>
      </c>
      <c r="H2" s="2">
        <v>467</v>
      </c>
      <c r="I2" s="2">
        <v>1</v>
      </c>
      <c r="J2" s="3">
        <v>42974</v>
      </c>
      <c r="K2" s="1" t="s">
        <v>352</v>
      </c>
      <c r="L2" s="3"/>
      <c r="M2" s="2">
        <v>55</v>
      </c>
      <c r="N2" s="2">
        <v>80</v>
      </c>
      <c r="O2" s="1" t="s">
        <v>30</v>
      </c>
      <c r="P2" s="1" t="s">
        <v>31</v>
      </c>
      <c r="Q2" s="1" t="s">
        <v>31</v>
      </c>
      <c r="R2" s="1" t="s">
        <v>31</v>
      </c>
      <c r="S2" s="1" t="s">
        <v>31</v>
      </c>
      <c r="T2" s="1"/>
      <c r="U2" s="1"/>
      <c r="V2" s="1" t="s">
        <v>33</v>
      </c>
      <c r="W2" s="1" t="s">
        <v>34</v>
      </c>
    </row>
    <row r="3" spans="1:23" x14ac:dyDescent="0.25">
      <c r="A3" s="2">
        <v>341730551</v>
      </c>
      <c r="B3" s="1" t="s">
        <v>24</v>
      </c>
      <c r="C3" s="1" t="s">
        <v>35</v>
      </c>
      <c r="D3" s="1" t="s">
        <v>26</v>
      </c>
      <c r="E3" s="1"/>
      <c r="F3" s="1" t="s">
        <v>29</v>
      </c>
      <c r="G3" s="2">
        <v>4852899</v>
      </c>
      <c r="H3" s="2">
        <v>439</v>
      </c>
      <c r="I3" s="2">
        <v>1</v>
      </c>
      <c r="J3" s="3">
        <v>42992</v>
      </c>
      <c r="K3" s="1" t="s">
        <v>352</v>
      </c>
      <c r="L3" s="3"/>
      <c r="M3" s="2">
        <v>55</v>
      </c>
      <c r="N3" s="2">
        <v>80</v>
      </c>
      <c r="O3" s="1" t="s">
        <v>31</v>
      </c>
      <c r="P3" s="1" t="s">
        <v>31</v>
      </c>
      <c r="Q3" s="1" t="s">
        <v>31</v>
      </c>
      <c r="R3" s="1" t="s">
        <v>31</v>
      </c>
      <c r="S3" s="1" t="s">
        <v>31</v>
      </c>
      <c r="T3" s="1"/>
      <c r="U3" s="1"/>
      <c r="V3" s="1" t="s">
        <v>33</v>
      </c>
      <c r="W3" s="1" t="s">
        <v>34</v>
      </c>
    </row>
    <row r="4" spans="1:23" x14ac:dyDescent="0.25">
      <c r="A4" s="2">
        <v>341779458</v>
      </c>
      <c r="B4" s="1" t="s">
        <v>24</v>
      </c>
      <c r="C4" s="1" t="s">
        <v>36</v>
      </c>
      <c r="D4" s="1" t="s">
        <v>26</v>
      </c>
      <c r="E4" s="1"/>
      <c r="F4" s="1" t="s">
        <v>29</v>
      </c>
      <c r="G4" s="2">
        <v>11501230</v>
      </c>
      <c r="H4" s="2">
        <v>467</v>
      </c>
      <c r="I4" s="2">
        <v>1</v>
      </c>
      <c r="J4" s="3">
        <v>42990</v>
      </c>
      <c r="K4" s="1" t="s">
        <v>352</v>
      </c>
      <c r="L4" s="3"/>
      <c r="M4" s="2">
        <v>55</v>
      </c>
      <c r="N4" s="2">
        <v>80</v>
      </c>
      <c r="O4" s="1" t="s">
        <v>31</v>
      </c>
      <c r="P4" s="1" t="s">
        <v>31</v>
      </c>
      <c r="Q4" s="1" t="s">
        <v>31</v>
      </c>
      <c r="R4" s="1" t="s">
        <v>31</v>
      </c>
      <c r="S4" s="1" t="s">
        <v>31</v>
      </c>
      <c r="T4" s="1"/>
      <c r="U4" s="1"/>
      <c r="V4" s="1" t="s">
        <v>33</v>
      </c>
      <c r="W4" s="1" t="s">
        <v>34</v>
      </c>
    </row>
    <row r="5" spans="1:23" x14ac:dyDescent="0.25">
      <c r="A5" s="2">
        <v>341815843</v>
      </c>
      <c r="B5" s="1" t="s">
        <v>24</v>
      </c>
      <c r="C5" s="1" t="s">
        <v>37</v>
      </c>
      <c r="D5" s="1" t="s">
        <v>26</v>
      </c>
      <c r="E5" s="1" t="s">
        <v>38</v>
      </c>
      <c r="F5" s="1" t="s">
        <v>29</v>
      </c>
      <c r="G5" s="2">
        <v>12500666</v>
      </c>
      <c r="H5" s="2">
        <v>736</v>
      </c>
      <c r="I5" s="2">
        <v>5</v>
      </c>
      <c r="J5" s="3">
        <v>43005</v>
      </c>
      <c r="K5" s="1" t="s">
        <v>352</v>
      </c>
      <c r="L5" s="3"/>
      <c r="M5" s="2">
        <v>111</v>
      </c>
      <c r="N5" s="2">
        <v>160</v>
      </c>
      <c r="O5" s="1" t="s">
        <v>30</v>
      </c>
      <c r="P5" s="1" t="s">
        <v>31</v>
      </c>
      <c r="Q5" s="1" t="s">
        <v>31</v>
      </c>
      <c r="R5" s="1" t="s">
        <v>31</v>
      </c>
      <c r="S5" s="1" t="s">
        <v>31</v>
      </c>
      <c r="T5" s="1"/>
      <c r="U5" s="1"/>
      <c r="V5" s="1" t="s">
        <v>33</v>
      </c>
      <c r="W5" s="1" t="s">
        <v>34</v>
      </c>
    </row>
    <row r="6" spans="1:23" hidden="1" x14ac:dyDescent="0.25">
      <c r="A6" s="2">
        <v>341821053</v>
      </c>
      <c r="B6" s="1" t="s">
        <v>24</v>
      </c>
      <c r="C6" s="1" t="s">
        <v>40</v>
      </c>
      <c r="D6" s="1" t="s">
        <v>26</v>
      </c>
      <c r="E6" s="1" t="s">
        <v>41</v>
      </c>
      <c r="F6" s="1" t="s">
        <v>29</v>
      </c>
      <c r="G6" s="2">
        <v>23175802</v>
      </c>
      <c r="H6" s="2">
        <v>503</v>
      </c>
      <c r="I6" s="2">
        <v>1</v>
      </c>
      <c r="J6" s="3">
        <v>45246</v>
      </c>
      <c r="K6" s="1" t="s">
        <v>352</v>
      </c>
      <c r="L6" s="3"/>
      <c r="M6" s="2">
        <v>17</v>
      </c>
      <c r="N6" s="2">
        <v>25</v>
      </c>
      <c r="O6" s="1" t="s">
        <v>31</v>
      </c>
      <c r="P6" s="1" t="s">
        <v>30</v>
      </c>
      <c r="Q6" s="1" t="s">
        <v>30</v>
      </c>
      <c r="R6" s="1" t="s">
        <v>30</v>
      </c>
      <c r="S6" s="1" t="s">
        <v>31</v>
      </c>
      <c r="T6" s="1"/>
      <c r="U6" s="1"/>
      <c r="V6" s="1" t="s">
        <v>33</v>
      </c>
      <c r="W6" s="1" t="s">
        <v>34</v>
      </c>
    </row>
    <row r="7" spans="1:23" hidden="1" x14ac:dyDescent="0.25">
      <c r="A7" s="2">
        <v>341851239</v>
      </c>
      <c r="B7" s="1" t="s">
        <v>24</v>
      </c>
      <c r="C7" s="1" t="s">
        <v>42</v>
      </c>
      <c r="D7" s="1" t="s">
        <v>26</v>
      </c>
      <c r="E7" s="1" t="s">
        <v>43</v>
      </c>
      <c r="F7" s="1" t="s">
        <v>29</v>
      </c>
      <c r="G7" s="2">
        <v>9074465</v>
      </c>
      <c r="H7" s="2">
        <v>735</v>
      </c>
      <c r="I7" s="2">
        <v>5</v>
      </c>
      <c r="J7" s="3">
        <v>43006</v>
      </c>
      <c r="K7" s="1" t="s">
        <v>352</v>
      </c>
      <c r="L7" s="3"/>
      <c r="M7" s="2">
        <v>346</v>
      </c>
      <c r="N7" s="2">
        <v>500</v>
      </c>
      <c r="O7" s="1" t="s">
        <v>30</v>
      </c>
      <c r="P7" s="1" t="s">
        <v>30</v>
      </c>
      <c r="Q7" s="1" t="s">
        <v>30</v>
      </c>
      <c r="R7" s="1" t="s">
        <v>30</v>
      </c>
      <c r="S7" s="1" t="s">
        <v>31</v>
      </c>
      <c r="T7" s="1"/>
      <c r="U7" s="1"/>
      <c r="V7" s="1" t="s">
        <v>33</v>
      </c>
      <c r="W7" s="1" t="s">
        <v>34</v>
      </c>
    </row>
    <row r="8" spans="1:23" hidden="1" x14ac:dyDescent="0.25">
      <c r="A8" s="2">
        <v>341851239</v>
      </c>
      <c r="B8" s="1" t="s">
        <v>24</v>
      </c>
      <c r="C8" s="1" t="s">
        <v>42</v>
      </c>
      <c r="D8" s="1" t="s">
        <v>26</v>
      </c>
      <c r="E8" s="1" t="s">
        <v>43</v>
      </c>
      <c r="F8" s="1" t="s">
        <v>29</v>
      </c>
      <c r="G8" s="2">
        <v>11500185</v>
      </c>
      <c r="H8" s="2">
        <v>736</v>
      </c>
      <c r="I8" s="2">
        <v>5</v>
      </c>
      <c r="J8" s="3">
        <v>44005</v>
      </c>
      <c r="K8" s="1" t="s">
        <v>352</v>
      </c>
      <c r="L8" s="3"/>
      <c r="M8" s="2"/>
      <c r="N8" s="2">
        <v>500</v>
      </c>
      <c r="O8" s="1" t="s">
        <v>30</v>
      </c>
      <c r="P8" s="1" t="s">
        <v>30</v>
      </c>
      <c r="Q8" s="1" t="s">
        <v>30</v>
      </c>
      <c r="R8" s="1" t="s">
        <v>30</v>
      </c>
      <c r="S8" s="1" t="s">
        <v>31</v>
      </c>
      <c r="T8" s="1"/>
      <c r="U8" s="1"/>
      <c r="V8" s="1" t="s">
        <v>33</v>
      </c>
      <c r="W8" s="1" t="s">
        <v>34</v>
      </c>
    </row>
    <row r="9" spans="1:23" x14ac:dyDescent="0.25">
      <c r="A9" s="2">
        <v>341930248</v>
      </c>
      <c r="B9" s="1" t="s">
        <v>24</v>
      </c>
      <c r="C9" s="1" t="s">
        <v>45</v>
      </c>
      <c r="D9" s="1" t="s">
        <v>26</v>
      </c>
      <c r="E9" s="1" t="s">
        <v>46</v>
      </c>
      <c r="F9" s="1" t="s">
        <v>29</v>
      </c>
      <c r="G9" s="2">
        <v>12578268</v>
      </c>
      <c r="H9" s="2">
        <v>467</v>
      </c>
      <c r="I9" s="2">
        <v>1</v>
      </c>
      <c r="J9" s="3">
        <v>42988</v>
      </c>
      <c r="K9" s="1" t="s">
        <v>352</v>
      </c>
      <c r="L9" s="3"/>
      <c r="M9" s="2">
        <v>55</v>
      </c>
      <c r="N9" s="2">
        <v>80</v>
      </c>
      <c r="O9" s="1" t="s">
        <v>31</v>
      </c>
      <c r="P9" s="1" t="s">
        <v>31</v>
      </c>
      <c r="Q9" s="1" t="s">
        <v>31</v>
      </c>
      <c r="R9" s="1" t="s">
        <v>31</v>
      </c>
      <c r="S9" s="1" t="s">
        <v>31</v>
      </c>
      <c r="T9" s="1"/>
      <c r="U9" s="1"/>
      <c r="V9" s="1" t="s">
        <v>33</v>
      </c>
      <c r="W9" s="1" t="s">
        <v>34</v>
      </c>
    </row>
    <row r="10" spans="1:23" hidden="1" x14ac:dyDescent="0.25">
      <c r="A10" s="2">
        <v>342039547</v>
      </c>
      <c r="B10" s="1" t="s">
        <v>24</v>
      </c>
      <c r="C10" s="1" t="s">
        <v>47</v>
      </c>
      <c r="D10" s="1" t="s">
        <v>26</v>
      </c>
      <c r="E10" s="1" t="s">
        <v>48</v>
      </c>
      <c r="F10" s="1" t="s">
        <v>29</v>
      </c>
      <c r="G10" s="2">
        <v>24659235</v>
      </c>
      <c r="H10" s="2">
        <v>503</v>
      </c>
      <c r="I10" s="2">
        <v>1</v>
      </c>
      <c r="J10" s="3">
        <v>45539</v>
      </c>
      <c r="K10" s="1" t="s">
        <v>352</v>
      </c>
      <c r="L10" s="3"/>
      <c r="M10" s="2">
        <v>44</v>
      </c>
      <c r="N10" s="2">
        <v>63</v>
      </c>
      <c r="O10" s="1" t="s">
        <v>31</v>
      </c>
      <c r="P10" s="1" t="s">
        <v>30</v>
      </c>
      <c r="Q10" s="1" t="s">
        <v>30</v>
      </c>
      <c r="R10" s="1" t="s">
        <v>30</v>
      </c>
      <c r="S10" s="1" t="s">
        <v>31</v>
      </c>
      <c r="T10" s="1"/>
      <c r="U10" s="1"/>
      <c r="V10" s="1" t="s">
        <v>33</v>
      </c>
      <c r="W10" s="1" t="s">
        <v>34</v>
      </c>
    </row>
    <row r="11" spans="1:23" hidden="1" x14ac:dyDescent="0.25">
      <c r="A11" s="2">
        <v>342046157</v>
      </c>
      <c r="B11" s="1" t="s">
        <v>24</v>
      </c>
      <c r="C11" s="1" t="s">
        <v>49</v>
      </c>
      <c r="D11" s="1" t="s">
        <v>26</v>
      </c>
      <c r="E11" s="1" t="s">
        <v>50</v>
      </c>
      <c r="F11" s="1" t="s">
        <v>29</v>
      </c>
      <c r="G11" s="2">
        <v>23559482</v>
      </c>
      <c r="H11" s="2">
        <v>503</v>
      </c>
      <c r="I11" s="2">
        <v>1</v>
      </c>
      <c r="J11" s="3">
        <v>45238</v>
      </c>
      <c r="K11" s="1" t="s">
        <v>352</v>
      </c>
      <c r="L11" s="3"/>
      <c r="M11" s="2">
        <v>17</v>
      </c>
      <c r="N11" s="2">
        <v>25</v>
      </c>
      <c r="O11" s="1" t="s">
        <v>31</v>
      </c>
      <c r="P11" s="1" t="s">
        <v>30</v>
      </c>
      <c r="Q11" s="1" t="s">
        <v>30</v>
      </c>
      <c r="R11" s="1" t="s">
        <v>30</v>
      </c>
      <c r="S11" s="1" t="s">
        <v>31</v>
      </c>
      <c r="T11" s="1"/>
      <c r="U11" s="1"/>
      <c r="V11" s="1" t="s">
        <v>33</v>
      </c>
      <c r="W11" s="1" t="s">
        <v>34</v>
      </c>
    </row>
    <row r="12" spans="1:23" hidden="1" x14ac:dyDescent="0.25">
      <c r="A12" s="2">
        <v>342060645</v>
      </c>
      <c r="B12" s="1" t="s">
        <v>24</v>
      </c>
      <c r="C12" s="1" t="s">
        <v>51</v>
      </c>
      <c r="D12" s="1" t="s">
        <v>26</v>
      </c>
      <c r="E12" s="1" t="s">
        <v>52</v>
      </c>
      <c r="F12" s="1" t="s">
        <v>29</v>
      </c>
      <c r="G12" s="2">
        <v>23559520</v>
      </c>
      <c r="H12" s="2">
        <v>503</v>
      </c>
      <c r="I12" s="2">
        <v>1</v>
      </c>
      <c r="J12" s="3">
        <v>45238</v>
      </c>
      <c r="K12" s="1" t="s">
        <v>352</v>
      </c>
      <c r="L12" s="3"/>
      <c r="M12" s="2">
        <v>17</v>
      </c>
      <c r="N12" s="2">
        <v>25</v>
      </c>
      <c r="O12" s="1" t="s">
        <v>31</v>
      </c>
      <c r="P12" s="1" t="s">
        <v>30</v>
      </c>
      <c r="Q12" s="1" t="s">
        <v>30</v>
      </c>
      <c r="R12" s="1" t="s">
        <v>30</v>
      </c>
      <c r="S12" s="1" t="s">
        <v>31</v>
      </c>
      <c r="T12" s="1"/>
      <c r="U12" s="1"/>
      <c r="V12" s="1" t="s">
        <v>33</v>
      </c>
      <c r="W12" s="1" t="s">
        <v>34</v>
      </c>
    </row>
    <row r="13" spans="1:23" x14ac:dyDescent="0.25">
      <c r="A13" s="2">
        <v>342121829</v>
      </c>
      <c r="B13" s="1" t="s">
        <v>24</v>
      </c>
      <c r="C13" s="1" t="s">
        <v>53</v>
      </c>
      <c r="D13" s="1" t="s">
        <v>26</v>
      </c>
      <c r="E13" s="1"/>
      <c r="F13" s="1" t="s">
        <v>29</v>
      </c>
      <c r="G13" s="2">
        <v>18025916</v>
      </c>
      <c r="H13" s="2">
        <v>494</v>
      </c>
      <c r="I13" s="2">
        <v>1</v>
      </c>
      <c r="J13" s="3">
        <v>43424</v>
      </c>
      <c r="K13" s="1" t="s">
        <v>352</v>
      </c>
      <c r="L13" s="3"/>
      <c r="M13" s="2">
        <v>55</v>
      </c>
      <c r="N13" s="2">
        <v>80</v>
      </c>
      <c r="O13" s="1" t="s">
        <v>31</v>
      </c>
      <c r="P13" s="1" t="s">
        <v>31</v>
      </c>
      <c r="Q13" s="1" t="s">
        <v>31</v>
      </c>
      <c r="R13" s="1" t="s">
        <v>31</v>
      </c>
      <c r="S13" s="1" t="s">
        <v>31</v>
      </c>
      <c r="T13" s="1"/>
      <c r="U13" s="1"/>
      <c r="V13" s="1" t="s">
        <v>33</v>
      </c>
      <c r="W13" s="1" t="s">
        <v>34</v>
      </c>
    </row>
    <row r="14" spans="1:23" x14ac:dyDescent="0.25">
      <c r="A14" s="2">
        <v>342154376</v>
      </c>
      <c r="B14" s="1" t="s">
        <v>24</v>
      </c>
      <c r="C14" s="1" t="s">
        <v>54</v>
      </c>
      <c r="D14" s="1" t="s">
        <v>26</v>
      </c>
      <c r="E14" s="1" t="s">
        <v>55</v>
      </c>
      <c r="F14" s="1" t="s">
        <v>29</v>
      </c>
      <c r="G14" s="2">
        <v>13009113</v>
      </c>
      <c r="H14" s="2">
        <v>26</v>
      </c>
      <c r="I14" s="2">
        <v>1</v>
      </c>
      <c r="J14" s="3">
        <v>42990</v>
      </c>
      <c r="K14" s="1" t="s">
        <v>352</v>
      </c>
      <c r="L14" s="3"/>
      <c r="M14" s="2">
        <v>9</v>
      </c>
      <c r="N14" s="2">
        <v>40</v>
      </c>
      <c r="O14" s="1" t="s">
        <v>31</v>
      </c>
      <c r="P14" s="1" t="s">
        <v>31</v>
      </c>
      <c r="Q14" s="1" t="s">
        <v>31</v>
      </c>
      <c r="R14" s="1" t="s">
        <v>31</v>
      </c>
      <c r="S14" s="1" t="s">
        <v>31</v>
      </c>
      <c r="T14" s="1"/>
      <c r="U14" s="1"/>
      <c r="V14" s="1" t="s">
        <v>33</v>
      </c>
      <c r="W14" s="1" t="s">
        <v>34</v>
      </c>
    </row>
    <row r="15" spans="1:23" hidden="1" x14ac:dyDescent="0.25">
      <c r="A15" s="2">
        <v>342157286</v>
      </c>
      <c r="B15" s="1" t="s">
        <v>24</v>
      </c>
      <c r="C15" s="1" t="s">
        <v>56</v>
      </c>
      <c r="D15" s="1" t="s">
        <v>26</v>
      </c>
      <c r="E15" s="1" t="s">
        <v>57</v>
      </c>
      <c r="F15" s="1" t="s">
        <v>29</v>
      </c>
      <c r="G15" s="2">
        <v>23559521</v>
      </c>
      <c r="H15" s="2">
        <v>503</v>
      </c>
      <c r="I15" s="2">
        <v>1</v>
      </c>
      <c r="J15" s="3">
        <v>45238</v>
      </c>
      <c r="K15" s="1" t="s">
        <v>352</v>
      </c>
      <c r="L15" s="3"/>
      <c r="M15" s="2">
        <v>17</v>
      </c>
      <c r="N15" s="2">
        <v>25</v>
      </c>
      <c r="O15" s="1" t="s">
        <v>31</v>
      </c>
      <c r="P15" s="1" t="s">
        <v>30</v>
      </c>
      <c r="Q15" s="1" t="s">
        <v>30</v>
      </c>
      <c r="R15" s="1" t="s">
        <v>30</v>
      </c>
      <c r="S15" s="1" t="s">
        <v>31</v>
      </c>
      <c r="T15" s="1"/>
      <c r="U15" s="1"/>
      <c r="V15" s="1" t="s">
        <v>33</v>
      </c>
      <c r="W15" s="1" t="s">
        <v>34</v>
      </c>
    </row>
    <row r="16" spans="1:23" x14ac:dyDescent="0.25">
      <c r="A16" s="2">
        <v>342158306</v>
      </c>
      <c r="B16" s="1" t="s">
        <v>24</v>
      </c>
      <c r="C16" s="1" t="s">
        <v>58</v>
      </c>
      <c r="D16" s="1" t="s">
        <v>26</v>
      </c>
      <c r="E16" s="1" t="s">
        <v>59</v>
      </c>
      <c r="F16" s="1" t="s">
        <v>29</v>
      </c>
      <c r="G16" s="2">
        <v>1907355</v>
      </c>
      <c r="H16" s="2">
        <v>132</v>
      </c>
      <c r="I16" s="2">
        <v>1</v>
      </c>
      <c r="J16" s="3">
        <v>42989</v>
      </c>
      <c r="K16" s="1" t="s">
        <v>352</v>
      </c>
      <c r="L16" s="3"/>
      <c r="M16" s="2">
        <v>6</v>
      </c>
      <c r="N16" s="2">
        <v>25</v>
      </c>
      <c r="O16" s="1" t="s">
        <v>31</v>
      </c>
      <c r="P16" s="1" t="s">
        <v>31</v>
      </c>
      <c r="Q16" s="1" t="s">
        <v>31</v>
      </c>
      <c r="R16" s="1" t="s">
        <v>31</v>
      </c>
      <c r="S16" s="1" t="s">
        <v>31</v>
      </c>
      <c r="T16" s="1"/>
      <c r="U16" s="1"/>
      <c r="V16" s="1" t="s">
        <v>33</v>
      </c>
      <c r="W16" s="1" t="s">
        <v>34</v>
      </c>
    </row>
    <row r="17" spans="1:23" hidden="1" x14ac:dyDescent="0.25">
      <c r="A17" s="2">
        <v>342197861</v>
      </c>
      <c r="B17" s="1" t="s">
        <v>24</v>
      </c>
      <c r="C17" s="1" t="s">
        <v>60</v>
      </c>
      <c r="D17" s="1" t="s">
        <v>26</v>
      </c>
      <c r="E17" s="1" t="s">
        <v>61</v>
      </c>
      <c r="F17" s="1" t="s">
        <v>29</v>
      </c>
      <c r="G17" s="2">
        <v>24329650</v>
      </c>
      <c r="H17" s="2">
        <v>503</v>
      </c>
      <c r="I17" s="2">
        <v>1</v>
      </c>
      <c r="J17" s="3">
        <v>45482</v>
      </c>
      <c r="K17" s="1" t="s">
        <v>352</v>
      </c>
      <c r="L17" s="3"/>
      <c r="M17" s="2">
        <v>55</v>
      </c>
      <c r="N17" s="2">
        <v>80</v>
      </c>
      <c r="O17" s="1" t="s">
        <v>31</v>
      </c>
      <c r="P17" s="1" t="s">
        <v>30</v>
      </c>
      <c r="Q17" s="1" t="s">
        <v>30</v>
      </c>
      <c r="R17" s="1" t="s">
        <v>30</v>
      </c>
      <c r="S17" s="1" t="s">
        <v>31</v>
      </c>
      <c r="T17" s="1"/>
      <c r="U17" s="1"/>
      <c r="V17" s="1" t="s">
        <v>33</v>
      </c>
      <c r="W17" s="1" t="s">
        <v>34</v>
      </c>
    </row>
    <row r="18" spans="1:23" x14ac:dyDescent="0.25">
      <c r="A18" s="2">
        <v>342207083</v>
      </c>
      <c r="B18" s="1" t="s">
        <v>24</v>
      </c>
      <c r="C18" s="1" t="s">
        <v>62</v>
      </c>
      <c r="D18" s="1" t="s">
        <v>26</v>
      </c>
      <c r="E18" s="1" t="s">
        <v>48</v>
      </c>
      <c r="F18" s="1" t="s">
        <v>29</v>
      </c>
      <c r="G18" s="2">
        <v>12198749</v>
      </c>
      <c r="H18" s="2">
        <v>491</v>
      </c>
      <c r="I18" s="2">
        <v>1</v>
      </c>
      <c r="J18" s="3">
        <v>42967</v>
      </c>
      <c r="K18" s="1" t="s">
        <v>352</v>
      </c>
      <c r="L18" s="3"/>
      <c r="M18" s="2">
        <v>28</v>
      </c>
      <c r="N18" s="2">
        <v>40</v>
      </c>
      <c r="O18" s="1" t="s">
        <v>31</v>
      </c>
      <c r="P18" s="1" t="s">
        <v>31</v>
      </c>
      <c r="Q18" s="1" t="s">
        <v>31</v>
      </c>
      <c r="R18" s="1" t="s">
        <v>31</v>
      </c>
      <c r="S18" s="1" t="s">
        <v>31</v>
      </c>
      <c r="T18" s="1"/>
      <c r="U18" s="1"/>
      <c r="V18" s="1" t="s">
        <v>33</v>
      </c>
      <c r="W18" s="1" t="s">
        <v>34</v>
      </c>
    </row>
    <row r="19" spans="1:23" hidden="1" x14ac:dyDescent="0.25">
      <c r="A19" s="2">
        <v>342222854</v>
      </c>
      <c r="B19" s="1" t="s">
        <v>24</v>
      </c>
      <c r="C19" s="1" t="s">
        <v>63</v>
      </c>
      <c r="D19" s="1" t="s">
        <v>26</v>
      </c>
      <c r="E19" s="1" t="s">
        <v>64</v>
      </c>
      <c r="F19" s="1" t="s">
        <v>29</v>
      </c>
      <c r="G19" s="2">
        <v>23175774</v>
      </c>
      <c r="H19" s="2">
        <v>503</v>
      </c>
      <c r="I19" s="2">
        <v>1</v>
      </c>
      <c r="J19" s="3">
        <v>45245</v>
      </c>
      <c r="K19" s="1" t="s">
        <v>352</v>
      </c>
      <c r="L19" s="3"/>
      <c r="M19" s="2">
        <v>17</v>
      </c>
      <c r="N19" s="2">
        <v>25</v>
      </c>
      <c r="O19" s="1" t="s">
        <v>31</v>
      </c>
      <c r="P19" s="1" t="s">
        <v>30</v>
      </c>
      <c r="Q19" s="1" t="s">
        <v>30</v>
      </c>
      <c r="R19" s="1" t="s">
        <v>30</v>
      </c>
      <c r="S19" s="1" t="s">
        <v>31</v>
      </c>
      <c r="T19" s="1"/>
      <c r="U19" s="1"/>
      <c r="V19" s="1" t="s">
        <v>33</v>
      </c>
      <c r="W19" s="1" t="s">
        <v>34</v>
      </c>
    </row>
    <row r="20" spans="1:23" x14ac:dyDescent="0.25">
      <c r="A20" s="2">
        <v>342225603</v>
      </c>
      <c r="B20" s="1" t="s">
        <v>24</v>
      </c>
      <c r="C20" s="1" t="s">
        <v>65</v>
      </c>
      <c r="D20" s="1" t="s">
        <v>26</v>
      </c>
      <c r="E20" s="1" t="s">
        <v>27</v>
      </c>
      <c r="F20" s="1" t="s">
        <v>29</v>
      </c>
      <c r="G20" s="2">
        <v>384532</v>
      </c>
      <c r="H20" s="2">
        <v>441</v>
      </c>
      <c r="I20" s="2">
        <v>1</v>
      </c>
      <c r="J20" s="3">
        <v>42964</v>
      </c>
      <c r="K20" s="1" t="s">
        <v>352</v>
      </c>
      <c r="L20" s="3"/>
      <c r="M20" s="2">
        <v>28</v>
      </c>
      <c r="N20" s="2">
        <v>40</v>
      </c>
      <c r="O20" s="1" t="s">
        <v>31</v>
      </c>
      <c r="P20" s="1" t="s">
        <v>31</v>
      </c>
      <c r="Q20" s="1" t="s">
        <v>31</v>
      </c>
      <c r="R20" s="1" t="s">
        <v>31</v>
      </c>
      <c r="S20" s="1" t="s">
        <v>31</v>
      </c>
      <c r="T20" s="1"/>
      <c r="U20" s="1"/>
      <c r="V20" s="1" t="s">
        <v>33</v>
      </c>
      <c r="W20" s="1" t="s">
        <v>34</v>
      </c>
    </row>
    <row r="21" spans="1:23" hidden="1" x14ac:dyDescent="0.25">
      <c r="A21" s="2">
        <v>342227771</v>
      </c>
      <c r="B21" s="1" t="s">
        <v>24</v>
      </c>
      <c r="C21" s="1" t="s">
        <v>66</v>
      </c>
      <c r="D21" s="1" t="s">
        <v>26</v>
      </c>
      <c r="E21" s="1" t="s">
        <v>67</v>
      </c>
      <c r="F21" s="1" t="s">
        <v>29</v>
      </c>
      <c r="G21" s="2">
        <v>19002376</v>
      </c>
      <c r="H21" s="2">
        <v>737</v>
      </c>
      <c r="I21" s="2">
        <v>4</v>
      </c>
      <c r="J21" s="3">
        <v>43796</v>
      </c>
      <c r="K21" s="1" t="s">
        <v>352</v>
      </c>
      <c r="L21" s="3"/>
      <c r="M21" s="2">
        <v>139</v>
      </c>
      <c r="N21" s="2">
        <v>200</v>
      </c>
      <c r="O21" s="1" t="s">
        <v>30</v>
      </c>
      <c r="P21" s="1" t="s">
        <v>30</v>
      </c>
      <c r="Q21" s="1" t="s">
        <v>30</v>
      </c>
      <c r="R21" s="1" t="s">
        <v>30</v>
      </c>
      <c r="S21" s="1" t="s">
        <v>31</v>
      </c>
      <c r="T21" s="1"/>
      <c r="U21" s="1"/>
      <c r="V21" s="1" t="s">
        <v>33</v>
      </c>
      <c r="W21" s="1" t="s">
        <v>34</v>
      </c>
    </row>
    <row r="22" spans="1:23" hidden="1" x14ac:dyDescent="0.25">
      <c r="A22" s="2">
        <v>342227771</v>
      </c>
      <c r="B22" s="1" t="s">
        <v>24</v>
      </c>
      <c r="C22" s="1" t="s">
        <v>66</v>
      </c>
      <c r="D22" s="1" t="s">
        <v>26</v>
      </c>
      <c r="E22" s="1" t="s">
        <v>67</v>
      </c>
      <c r="F22" s="1" t="s">
        <v>29</v>
      </c>
      <c r="G22" s="2">
        <v>19002709</v>
      </c>
      <c r="H22" s="2">
        <v>473</v>
      </c>
      <c r="I22" s="2">
        <v>1</v>
      </c>
      <c r="J22" s="3">
        <v>43796</v>
      </c>
      <c r="K22" s="1" t="s">
        <v>352</v>
      </c>
      <c r="L22" s="3"/>
      <c r="M22" s="2"/>
      <c r="N22" s="2">
        <v>200</v>
      </c>
      <c r="O22" s="1" t="s">
        <v>30</v>
      </c>
      <c r="P22" s="1" t="s">
        <v>30</v>
      </c>
      <c r="Q22" s="1" t="s">
        <v>30</v>
      </c>
      <c r="R22" s="1" t="s">
        <v>30</v>
      </c>
      <c r="S22" s="1" t="s">
        <v>31</v>
      </c>
      <c r="T22" s="1"/>
      <c r="U22" s="1"/>
      <c r="V22" s="1" t="s">
        <v>33</v>
      </c>
      <c r="W22" s="1" t="s">
        <v>34</v>
      </c>
    </row>
    <row r="23" spans="1:23" x14ac:dyDescent="0.25">
      <c r="A23" s="2">
        <v>342234670</v>
      </c>
      <c r="B23" s="1" t="s">
        <v>24</v>
      </c>
      <c r="C23" s="1" t="s">
        <v>69</v>
      </c>
      <c r="D23" s="1" t="s">
        <v>26</v>
      </c>
      <c r="E23" s="1" t="s">
        <v>70</v>
      </c>
      <c r="F23" s="1" t="s">
        <v>29</v>
      </c>
      <c r="G23" s="2">
        <v>38707454</v>
      </c>
      <c r="H23" s="2">
        <v>490</v>
      </c>
      <c r="I23" s="2">
        <v>1</v>
      </c>
      <c r="J23" s="3">
        <v>42967</v>
      </c>
      <c r="K23" s="1" t="s">
        <v>352</v>
      </c>
      <c r="L23" s="3"/>
      <c r="M23" s="2">
        <v>17</v>
      </c>
      <c r="N23" s="2">
        <v>25</v>
      </c>
      <c r="O23" s="1" t="s">
        <v>31</v>
      </c>
      <c r="P23" s="1" t="s">
        <v>31</v>
      </c>
      <c r="Q23" s="1" t="s">
        <v>31</v>
      </c>
      <c r="R23" s="1" t="s">
        <v>31</v>
      </c>
      <c r="S23" s="1" t="s">
        <v>31</v>
      </c>
      <c r="T23" s="1"/>
      <c r="U23" s="1"/>
      <c r="V23" s="1" t="s">
        <v>33</v>
      </c>
      <c r="W23" s="1" t="s">
        <v>34</v>
      </c>
    </row>
    <row r="24" spans="1:23" x14ac:dyDescent="0.25">
      <c r="A24" s="2">
        <v>342237008</v>
      </c>
      <c r="B24" s="1" t="s">
        <v>24</v>
      </c>
      <c r="C24" s="1" t="s">
        <v>71</v>
      </c>
      <c r="D24" s="1" t="s">
        <v>26</v>
      </c>
      <c r="E24" s="1" t="s">
        <v>72</v>
      </c>
      <c r="F24" s="1" t="s">
        <v>29</v>
      </c>
      <c r="G24" s="2">
        <v>15344483</v>
      </c>
      <c r="H24" s="2">
        <v>493</v>
      </c>
      <c r="I24" s="2">
        <v>1</v>
      </c>
      <c r="J24" s="3">
        <v>42990</v>
      </c>
      <c r="K24" s="1" t="s">
        <v>352</v>
      </c>
      <c r="L24" s="3"/>
      <c r="M24" s="2">
        <v>44</v>
      </c>
      <c r="N24" s="2">
        <v>63</v>
      </c>
      <c r="O24" s="1" t="s">
        <v>31</v>
      </c>
      <c r="P24" s="1" t="s">
        <v>31</v>
      </c>
      <c r="Q24" s="1" t="s">
        <v>31</v>
      </c>
      <c r="R24" s="1" t="s">
        <v>31</v>
      </c>
      <c r="S24" s="1" t="s">
        <v>31</v>
      </c>
      <c r="T24" s="1"/>
      <c r="U24" s="1"/>
      <c r="V24" s="1" t="s">
        <v>33</v>
      </c>
      <c r="W24" s="1" t="s">
        <v>34</v>
      </c>
    </row>
    <row r="25" spans="1:23" x14ac:dyDescent="0.25">
      <c r="A25" s="2">
        <v>342244730</v>
      </c>
      <c r="B25" s="1" t="s">
        <v>24</v>
      </c>
      <c r="C25" s="1" t="s">
        <v>73</v>
      </c>
      <c r="D25" s="1" t="s">
        <v>26</v>
      </c>
      <c r="E25" s="1" t="s">
        <v>27</v>
      </c>
      <c r="F25" s="1" t="s">
        <v>29</v>
      </c>
      <c r="G25" s="2">
        <v>384554</v>
      </c>
      <c r="H25" s="2">
        <v>441</v>
      </c>
      <c r="I25" s="2">
        <v>1</v>
      </c>
      <c r="J25" s="3">
        <v>42970</v>
      </c>
      <c r="K25" s="1" t="s">
        <v>352</v>
      </c>
      <c r="L25" s="3"/>
      <c r="M25" s="2">
        <v>17</v>
      </c>
      <c r="N25" s="2">
        <v>25</v>
      </c>
      <c r="O25" s="1" t="s">
        <v>31</v>
      </c>
      <c r="P25" s="1" t="s">
        <v>31</v>
      </c>
      <c r="Q25" s="1" t="s">
        <v>31</v>
      </c>
      <c r="R25" s="1" t="s">
        <v>31</v>
      </c>
      <c r="S25" s="1" t="s">
        <v>31</v>
      </c>
      <c r="T25" s="1"/>
      <c r="U25" s="1"/>
      <c r="V25" s="1" t="s">
        <v>33</v>
      </c>
      <c r="W25" s="1" t="s">
        <v>34</v>
      </c>
    </row>
    <row r="26" spans="1:23" hidden="1" x14ac:dyDescent="0.25">
      <c r="A26" s="2">
        <v>342248359</v>
      </c>
      <c r="B26" s="1" t="s">
        <v>24</v>
      </c>
      <c r="C26" s="1" t="s">
        <v>74</v>
      </c>
      <c r="D26" s="1" t="s">
        <v>26</v>
      </c>
      <c r="E26" s="1" t="s">
        <v>75</v>
      </c>
      <c r="F26" s="1" t="s">
        <v>29</v>
      </c>
      <c r="G26" s="2">
        <v>23559522</v>
      </c>
      <c r="H26" s="2">
        <v>503</v>
      </c>
      <c r="I26" s="2">
        <v>1</v>
      </c>
      <c r="J26" s="3">
        <v>45238</v>
      </c>
      <c r="K26" s="1" t="s">
        <v>352</v>
      </c>
      <c r="L26" s="3"/>
      <c r="M26" s="2">
        <v>17</v>
      </c>
      <c r="N26" s="2">
        <v>25</v>
      </c>
      <c r="O26" s="1" t="s">
        <v>31</v>
      </c>
      <c r="P26" s="1" t="s">
        <v>30</v>
      </c>
      <c r="Q26" s="1" t="s">
        <v>30</v>
      </c>
      <c r="R26" s="1" t="s">
        <v>30</v>
      </c>
      <c r="S26" s="1" t="s">
        <v>31</v>
      </c>
      <c r="T26" s="1"/>
      <c r="U26" s="1"/>
      <c r="V26" s="1" t="s">
        <v>33</v>
      </c>
      <c r="W26" s="1" t="s">
        <v>34</v>
      </c>
    </row>
    <row r="27" spans="1:23" hidden="1" x14ac:dyDescent="0.25">
      <c r="A27" s="2">
        <v>342248393</v>
      </c>
      <c r="B27" s="1" t="s">
        <v>24</v>
      </c>
      <c r="C27" s="1" t="s">
        <v>76</v>
      </c>
      <c r="D27" s="1" t="s">
        <v>26</v>
      </c>
      <c r="E27" s="1" t="s">
        <v>77</v>
      </c>
      <c r="F27" s="1" t="s">
        <v>29</v>
      </c>
      <c r="G27" s="2">
        <v>23559481</v>
      </c>
      <c r="H27" s="2">
        <v>503</v>
      </c>
      <c r="I27" s="2">
        <v>1</v>
      </c>
      <c r="J27" s="3">
        <v>45238</v>
      </c>
      <c r="K27" s="1" t="s">
        <v>352</v>
      </c>
      <c r="L27" s="3"/>
      <c r="M27" s="2">
        <v>17</v>
      </c>
      <c r="N27" s="2">
        <v>25</v>
      </c>
      <c r="O27" s="1" t="s">
        <v>31</v>
      </c>
      <c r="P27" s="1" t="s">
        <v>30</v>
      </c>
      <c r="Q27" s="1" t="s">
        <v>30</v>
      </c>
      <c r="R27" s="1" t="s">
        <v>30</v>
      </c>
      <c r="S27" s="1" t="s">
        <v>31</v>
      </c>
      <c r="T27" s="1"/>
      <c r="U27" s="1"/>
      <c r="V27" s="1" t="s">
        <v>33</v>
      </c>
      <c r="W27" s="1" t="s">
        <v>34</v>
      </c>
    </row>
    <row r="28" spans="1:23" hidden="1" x14ac:dyDescent="0.25">
      <c r="A28" s="2">
        <v>342269965</v>
      </c>
      <c r="B28" s="1" t="s">
        <v>24</v>
      </c>
      <c r="C28" s="1" t="s">
        <v>78</v>
      </c>
      <c r="D28" s="1" t="s">
        <v>26</v>
      </c>
      <c r="E28" s="1"/>
      <c r="F28" s="1" t="s">
        <v>29</v>
      </c>
      <c r="G28" s="2">
        <v>19030270</v>
      </c>
      <c r="H28" s="2">
        <v>510</v>
      </c>
      <c r="I28" s="2">
        <v>1</v>
      </c>
      <c r="J28" s="3">
        <v>44087</v>
      </c>
      <c r="K28" s="1" t="s">
        <v>352</v>
      </c>
      <c r="L28" s="3"/>
      <c r="M28" s="2">
        <v>55</v>
      </c>
      <c r="N28" s="2">
        <v>80</v>
      </c>
      <c r="O28" s="1" t="s">
        <v>30</v>
      </c>
      <c r="P28" s="1" t="s">
        <v>30</v>
      </c>
      <c r="Q28" s="1" t="s">
        <v>30</v>
      </c>
      <c r="R28" s="1" t="s">
        <v>30</v>
      </c>
      <c r="S28" s="1" t="s">
        <v>31</v>
      </c>
      <c r="T28" s="1"/>
      <c r="U28" s="1"/>
      <c r="V28" s="1" t="s">
        <v>33</v>
      </c>
      <c r="W28" s="1" t="s">
        <v>34</v>
      </c>
    </row>
    <row r="29" spans="1:23" x14ac:dyDescent="0.25">
      <c r="A29" s="2">
        <v>342273180</v>
      </c>
      <c r="B29" s="1" t="s">
        <v>24</v>
      </c>
      <c r="C29" s="1" t="s">
        <v>79</v>
      </c>
      <c r="D29" s="1" t="s">
        <v>26</v>
      </c>
      <c r="E29" s="1" t="s">
        <v>48</v>
      </c>
      <c r="F29" s="1" t="s">
        <v>29</v>
      </c>
      <c r="G29" s="2">
        <v>30378972</v>
      </c>
      <c r="H29" s="2">
        <v>442</v>
      </c>
      <c r="I29" s="2">
        <v>1</v>
      </c>
      <c r="J29" s="3">
        <v>42964</v>
      </c>
      <c r="K29" s="1" t="s">
        <v>352</v>
      </c>
      <c r="L29" s="3"/>
      <c r="M29" s="2">
        <v>44</v>
      </c>
      <c r="N29" s="2">
        <v>63</v>
      </c>
      <c r="O29" s="1" t="s">
        <v>31</v>
      </c>
      <c r="P29" s="1" t="s">
        <v>31</v>
      </c>
      <c r="Q29" s="1" t="s">
        <v>31</v>
      </c>
      <c r="R29" s="1" t="s">
        <v>31</v>
      </c>
      <c r="S29" s="1" t="s">
        <v>31</v>
      </c>
      <c r="T29" s="1"/>
      <c r="U29" s="1"/>
      <c r="V29" s="1" t="s">
        <v>33</v>
      </c>
      <c r="W29" s="1" t="s">
        <v>34</v>
      </c>
    </row>
    <row r="30" spans="1:23" hidden="1" x14ac:dyDescent="0.25">
      <c r="A30" s="2">
        <v>342273976</v>
      </c>
      <c r="B30" s="1" t="s">
        <v>24</v>
      </c>
      <c r="C30" s="1" t="s">
        <v>80</v>
      </c>
      <c r="D30" s="1" t="s">
        <v>26</v>
      </c>
      <c r="E30" s="1" t="s">
        <v>27</v>
      </c>
      <c r="F30" s="1" t="s">
        <v>29</v>
      </c>
      <c r="G30" s="2">
        <v>23531692</v>
      </c>
      <c r="H30" s="2">
        <v>503</v>
      </c>
      <c r="I30" s="2">
        <v>1</v>
      </c>
      <c r="J30" s="3">
        <v>45218</v>
      </c>
      <c r="K30" s="1" t="s">
        <v>352</v>
      </c>
      <c r="L30" s="3"/>
      <c r="M30" s="2">
        <v>55</v>
      </c>
      <c r="N30" s="2">
        <v>80</v>
      </c>
      <c r="O30" s="1" t="s">
        <v>30</v>
      </c>
      <c r="P30" s="1" t="s">
        <v>30</v>
      </c>
      <c r="Q30" s="1" t="s">
        <v>30</v>
      </c>
      <c r="R30" s="1" t="s">
        <v>30</v>
      </c>
      <c r="S30" s="1" t="s">
        <v>31</v>
      </c>
      <c r="T30" s="1"/>
      <c r="U30" s="1"/>
      <c r="V30" s="1" t="s">
        <v>33</v>
      </c>
      <c r="W30" s="1" t="s">
        <v>34</v>
      </c>
    </row>
    <row r="31" spans="1:23" hidden="1" x14ac:dyDescent="0.25">
      <c r="A31" s="2">
        <v>342274609</v>
      </c>
      <c r="B31" s="1" t="s">
        <v>24</v>
      </c>
      <c r="C31" s="1" t="s">
        <v>81</v>
      </c>
      <c r="D31" s="1" t="s">
        <v>26</v>
      </c>
      <c r="E31" s="1" t="s">
        <v>82</v>
      </c>
      <c r="F31" s="1" t="s">
        <v>29</v>
      </c>
      <c r="G31" s="2">
        <v>23562524</v>
      </c>
      <c r="H31" s="2">
        <v>503</v>
      </c>
      <c r="I31" s="2">
        <v>1</v>
      </c>
      <c r="J31" s="3">
        <v>45281</v>
      </c>
      <c r="K31" s="1" t="s">
        <v>352</v>
      </c>
      <c r="L31" s="3"/>
      <c r="M31" s="2">
        <v>44</v>
      </c>
      <c r="N31" s="2">
        <v>63</v>
      </c>
      <c r="O31" s="1" t="s">
        <v>31</v>
      </c>
      <c r="P31" s="1" t="s">
        <v>30</v>
      </c>
      <c r="Q31" s="1" t="s">
        <v>30</v>
      </c>
      <c r="R31" s="1" t="s">
        <v>30</v>
      </c>
      <c r="S31" s="1" t="s">
        <v>31</v>
      </c>
      <c r="T31" s="1"/>
      <c r="U31" s="1"/>
      <c r="V31" s="1" t="s">
        <v>33</v>
      </c>
      <c r="W31" s="1" t="s">
        <v>34</v>
      </c>
    </row>
    <row r="32" spans="1:23" x14ac:dyDescent="0.25">
      <c r="A32" s="2">
        <v>342275046</v>
      </c>
      <c r="B32" s="1" t="s">
        <v>24</v>
      </c>
      <c r="C32" s="1" t="s">
        <v>83</v>
      </c>
      <c r="D32" s="1" t="s">
        <v>26</v>
      </c>
      <c r="E32" s="1" t="s">
        <v>84</v>
      </c>
      <c r="F32" s="1" t="s">
        <v>29</v>
      </c>
      <c r="G32" s="2">
        <v>14291039</v>
      </c>
      <c r="H32" s="2">
        <v>493</v>
      </c>
      <c r="I32" s="2">
        <v>1</v>
      </c>
      <c r="J32" s="3">
        <v>42967</v>
      </c>
      <c r="K32" s="1" t="s">
        <v>352</v>
      </c>
      <c r="L32" s="3"/>
      <c r="M32" s="2">
        <v>17</v>
      </c>
      <c r="N32" s="2">
        <v>25</v>
      </c>
      <c r="O32" s="1" t="s">
        <v>31</v>
      </c>
      <c r="P32" s="1" t="s">
        <v>31</v>
      </c>
      <c r="Q32" s="1" t="s">
        <v>31</v>
      </c>
      <c r="R32" s="1" t="s">
        <v>31</v>
      </c>
      <c r="S32" s="1" t="s">
        <v>31</v>
      </c>
      <c r="T32" s="1"/>
      <c r="U32" s="1"/>
      <c r="V32" s="1" t="s">
        <v>33</v>
      </c>
      <c r="W32" s="1" t="s">
        <v>34</v>
      </c>
    </row>
    <row r="33" spans="1:23" hidden="1" x14ac:dyDescent="0.25">
      <c r="A33" s="2">
        <v>342275347</v>
      </c>
      <c r="B33" s="1" t="s">
        <v>24</v>
      </c>
      <c r="C33" s="1" t="s">
        <v>85</v>
      </c>
      <c r="D33" s="1" t="s">
        <v>26</v>
      </c>
      <c r="E33" s="1" t="s">
        <v>86</v>
      </c>
      <c r="F33" s="1" t="s">
        <v>29</v>
      </c>
      <c r="G33" s="2">
        <v>14012707</v>
      </c>
      <c r="H33" s="2">
        <v>736</v>
      </c>
      <c r="I33" s="2">
        <v>5</v>
      </c>
      <c r="J33" s="3">
        <v>43011</v>
      </c>
      <c r="K33" s="1" t="s">
        <v>352</v>
      </c>
      <c r="L33" s="3"/>
      <c r="M33" s="2">
        <v>346</v>
      </c>
      <c r="N33" s="2">
        <v>500</v>
      </c>
      <c r="O33" s="1" t="s">
        <v>30</v>
      </c>
      <c r="P33" s="1" t="s">
        <v>30</v>
      </c>
      <c r="Q33" s="1" t="s">
        <v>30</v>
      </c>
      <c r="R33" s="1" t="s">
        <v>30</v>
      </c>
      <c r="S33" s="1" t="s">
        <v>31</v>
      </c>
      <c r="T33" s="1"/>
      <c r="U33" s="1"/>
      <c r="V33" s="1" t="s">
        <v>33</v>
      </c>
      <c r="W33" s="1" t="s">
        <v>34</v>
      </c>
    </row>
    <row r="34" spans="1:23" x14ac:dyDescent="0.25">
      <c r="A34" s="2">
        <v>342275720</v>
      </c>
      <c r="B34" s="1" t="s">
        <v>24</v>
      </c>
      <c r="C34" s="1" t="s">
        <v>87</v>
      </c>
      <c r="D34" s="1" t="s">
        <v>26</v>
      </c>
      <c r="E34" s="1" t="s">
        <v>88</v>
      </c>
      <c r="F34" s="1" t="s">
        <v>29</v>
      </c>
      <c r="G34" s="2">
        <v>32451375</v>
      </c>
      <c r="H34" s="2">
        <v>442</v>
      </c>
      <c r="I34" s="2">
        <v>1</v>
      </c>
      <c r="J34" s="3">
        <v>42992</v>
      </c>
      <c r="K34" s="1" t="s">
        <v>352</v>
      </c>
      <c r="L34" s="3"/>
      <c r="M34" s="2">
        <v>44</v>
      </c>
      <c r="N34" s="2">
        <v>63</v>
      </c>
      <c r="O34" s="1" t="s">
        <v>31</v>
      </c>
      <c r="P34" s="1" t="s">
        <v>31</v>
      </c>
      <c r="Q34" s="1" t="s">
        <v>31</v>
      </c>
      <c r="R34" s="1" t="s">
        <v>31</v>
      </c>
      <c r="S34" s="1" t="s">
        <v>31</v>
      </c>
      <c r="T34" s="1"/>
      <c r="U34" s="1"/>
      <c r="V34" s="1" t="s">
        <v>33</v>
      </c>
      <c r="W34" s="1" t="s">
        <v>34</v>
      </c>
    </row>
    <row r="35" spans="1:23" hidden="1" x14ac:dyDescent="0.25">
      <c r="A35" s="2">
        <v>342277869</v>
      </c>
      <c r="B35" s="1" t="s">
        <v>24</v>
      </c>
      <c r="C35" s="1" t="s">
        <v>89</v>
      </c>
      <c r="D35" s="1" t="s">
        <v>26</v>
      </c>
      <c r="E35" s="1" t="s">
        <v>90</v>
      </c>
      <c r="F35" s="1" t="s">
        <v>29</v>
      </c>
      <c r="G35" s="2">
        <v>23175775</v>
      </c>
      <c r="H35" s="2">
        <v>503</v>
      </c>
      <c r="I35" s="2">
        <v>1</v>
      </c>
      <c r="J35" s="3">
        <v>45245</v>
      </c>
      <c r="K35" s="1" t="s">
        <v>352</v>
      </c>
      <c r="L35" s="3"/>
      <c r="M35" s="2">
        <v>17</v>
      </c>
      <c r="N35" s="2">
        <v>25</v>
      </c>
      <c r="O35" s="1" t="s">
        <v>31</v>
      </c>
      <c r="P35" s="1" t="s">
        <v>30</v>
      </c>
      <c r="Q35" s="1" t="s">
        <v>30</v>
      </c>
      <c r="R35" s="1" t="s">
        <v>30</v>
      </c>
      <c r="S35" s="1" t="s">
        <v>31</v>
      </c>
      <c r="T35" s="1"/>
      <c r="U35" s="1"/>
      <c r="V35" s="1" t="s">
        <v>33</v>
      </c>
      <c r="W35" s="1" t="s">
        <v>34</v>
      </c>
    </row>
    <row r="36" spans="1:23" hidden="1" x14ac:dyDescent="0.25">
      <c r="A36" s="2">
        <v>342288808</v>
      </c>
      <c r="B36" s="1" t="s">
        <v>24</v>
      </c>
      <c r="C36" s="1" t="s">
        <v>91</v>
      </c>
      <c r="D36" s="1" t="s">
        <v>26</v>
      </c>
      <c r="E36" s="1" t="s">
        <v>92</v>
      </c>
      <c r="F36" s="1" t="s">
        <v>29</v>
      </c>
      <c r="G36" s="2">
        <v>24001653</v>
      </c>
      <c r="H36" s="2">
        <v>747</v>
      </c>
      <c r="I36" s="2">
        <v>2</v>
      </c>
      <c r="J36" s="3">
        <v>45571</v>
      </c>
      <c r="K36" s="1" t="s">
        <v>352</v>
      </c>
      <c r="L36" s="3"/>
      <c r="M36" s="2">
        <v>111</v>
      </c>
      <c r="N36" s="2">
        <v>160</v>
      </c>
      <c r="O36" s="1" t="s">
        <v>30</v>
      </c>
      <c r="P36" s="1" t="s">
        <v>30</v>
      </c>
      <c r="Q36" s="1" t="s">
        <v>30</v>
      </c>
      <c r="R36" s="1" t="s">
        <v>30</v>
      </c>
      <c r="S36" s="1" t="s">
        <v>31</v>
      </c>
      <c r="T36" s="1"/>
      <c r="U36" s="1"/>
      <c r="V36" s="1" t="s">
        <v>33</v>
      </c>
      <c r="W36" s="1" t="s">
        <v>34</v>
      </c>
    </row>
    <row r="37" spans="1:23" hidden="1" x14ac:dyDescent="0.25">
      <c r="A37" s="2">
        <v>342290030</v>
      </c>
      <c r="B37" s="1" t="s">
        <v>24</v>
      </c>
      <c r="C37" s="1" t="s">
        <v>93</v>
      </c>
      <c r="D37" s="1" t="s">
        <v>26</v>
      </c>
      <c r="E37" s="1"/>
      <c r="F37" s="1" t="s">
        <v>29</v>
      </c>
      <c r="G37" s="2">
        <v>23238537</v>
      </c>
      <c r="H37" s="2">
        <v>503</v>
      </c>
      <c r="I37" s="2">
        <v>1</v>
      </c>
      <c r="J37" s="3">
        <v>45460</v>
      </c>
      <c r="K37" s="1" t="s">
        <v>352</v>
      </c>
      <c r="L37" s="3"/>
      <c r="M37" s="2">
        <v>55</v>
      </c>
      <c r="N37" s="2">
        <v>80</v>
      </c>
      <c r="O37" s="1" t="s">
        <v>30</v>
      </c>
      <c r="P37" s="1" t="s">
        <v>30</v>
      </c>
      <c r="Q37" s="1" t="s">
        <v>30</v>
      </c>
      <c r="R37" s="1" t="s">
        <v>30</v>
      </c>
      <c r="S37" s="1" t="s">
        <v>31</v>
      </c>
      <c r="T37" s="1"/>
      <c r="U37" s="1"/>
      <c r="V37" s="1" t="s">
        <v>33</v>
      </c>
      <c r="W37" s="1" t="s">
        <v>34</v>
      </c>
    </row>
    <row r="38" spans="1:23" hidden="1" x14ac:dyDescent="0.25">
      <c r="A38" s="2">
        <v>342304669</v>
      </c>
      <c r="B38" s="1" t="s">
        <v>24</v>
      </c>
      <c r="C38" s="1" t="s">
        <v>94</v>
      </c>
      <c r="D38" s="1" t="s">
        <v>26</v>
      </c>
      <c r="E38" s="1"/>
      <c r="F38" s="1" t="s">
        <v>29</v>
      </c>
      <c r="G38" s="2">
        <v>19022370</v>
      </c>
      <c r="H38" s="2">
        <v>510</v>
      </c>
      <c r="I38" s="2">
        <v>1</v>
      </c>
      <c r="J38" s="3">
        <v>44088</v>
      </c>
      <c r="K38" s="1" t="s">
        <v>352</v>
      </c>
      <c r="L38" s="3"/>
      <c r="M38" s="2">
        <v>55</v>
      </c>
      <c r="N38" s="2">
        <v>80</v>
      </c>
      <c r="O38" s="1" t="s">
        <v>30</v>
      </c>
      <c r="P38" s="1" t="s">
        <v>30</v>
      </c>
      <c r="Q38" s="1" t="s">
        <v>30</v>
      </c>
      <c r="R38" s="1" t="s">
        <v>30</v>
      </c>
      <c r="S38" s="1" t="s">
        <v>31</v>
      </c>
      <c r="T38" s="1"/>
      <c r="U38" s="1"/>
      <c r="V38" s="1" t="s">
        <v>33</v>
      </c>
      <c r="W38" s="1" t="s">
        <v>34</v>
      </c>
    </row>
    <row r="39" spans="1:23" x14ac:dyDescent="0.25">
      <c r="A39" s="2">
        <v>342306912</v>
      </c>
      <c r="B39" s="1" t="s">
        <v>24</v>
      </c>
      <c r="C39" s="1" t="s">
        <v>95</v>
      </c>
      <c r="D39" s="1" t="s">
        <v>26</v>
      </c>
      <c r="E39" s="1"/>
      <c r="F39" s="1" t="s">
        <v>29</v>
      </c>
      <c r="G39" s="2">
        <v>15034935</v>
      </c>
      <c r="H39" s="2">
        <v>28</v>
      </c>
      <c r="I39" s="2">
        <v>1</v>
      </c>
      <c r="J39" s="3">
        <v>42970</v>
      </c>
      <c r="K39" s="1" t="s">
        <v>352</v>
      </c>
      <c r="L39" s="3"/>
      <c r="M39" s="2">
        <v>17</v>
      </c>
      <c r="N39" s="2">
        <v>25</v>
      </c>
      <c r="O39" s="1" t="s">
        <v>31</v>
      </c>
      <c r="P39" s="1" t="s">
        <v>31</v>
      </c>
      <c r="Q39" s="1" t="s">
        <v>31</v>
      </c>
      <c r="R39" s="1" t="s">
        <v>31</v>
      </c>
      <c r="S39" s="1" t="s">
        <v>31</v>
      </c>
      <c r="T39" s="1"/>
      <c r="U39" s="1"/>
      <c r="V39" s="1" t="s">
        <v>33</v>
      </c>
      <c r="W39" s="1" t="s">
        <v>34</v>
      </c>
    </row>
    <row r="40" spans="1:23" x14ac:dyDescent="0.25">
      <c r="A40" s="2">
        <v>342313768</v>
      </c>
      <c r="B40" s="1" t="s">
        <v>24</v>
      </c>
      <c r="C40" s="1" t="s">
        <v>96</v>
      </c>
      <c r="D40" s="1" t="s">
        <v>26</v>
      </c>
      <c r="E40" s="1" t="s">
        <v>27</v>
      </c>
      <c r="F40" s="1" t="s">
        <v>29</v>
      </c>
      <c r="G40" s="2">
        <v>15344484</v>
      </c>
      <c r="H40" s="2">
        <v>493</v>
      </c>
      <c r="I40" s="2">
        <v>1</v>
      </c>
      <c r="J40" s="3">
        <v>42988</v>
      </c>
      <c r="K40" s="1" t="s">
        <v>352</v>
      </c>
      <c r="L40" s="3"/>
      <c r="M40" s="2">
        <v>44</v>
      </c>
      <c r="N40" s="2">
        <v>63</v>
      </c>
      <c r="O40" s="1" t="s">
        <v>31</v>
      </c>
      <c r="P40" s="1" t="s">
        <v>31</v>
      </c>
      <c r="Q40" s="1" t="s">
        <v>31</v>
      </c>
      <c r="R40" s="1" t="s">
        <v>31</v>
      </c>
      <c r="S40" s="1" t="s">
        <v>31</v>
      </c>
      <c r="T40" s="1"/>
      <c r="U40" s="1"/>
      <c r="V40" s="1" t="s">
        <v>33</v>
      </c>
      <c r="W40" s="1" t="s">
        <v>34</v>
      </c>
    </row>
    <row r="41" spans="1:23" x14ac:dyDescent="0.25">
      <c r="A41" s="2">
        <v>342323597</v>
      </c>
      <c r="B41" s="1" t="s">
        <v>24</v>
      </c>
      <c r="C41" s="1" t="s">
        <v>97</v>
      </c>
      <c r="D41" s="1" t="s">
        <v>26</v>
      </c>
      <c r="E41" s="1" t="s">
        <v>98</v>
      </c>
      <c r="F41" s="1" t="s">
        <v>29</v>
      </c>
      <c r="G41" s="2">
        <v>3782476</v>
      </c>
      <c r="H41" s="2">
        <v>446</v>
      </c>
      <c r="I41" s="2">
        <v>1</v>
      </c>
      <c r="J41" s="3">
        <v>42971</v>
      </c>
      <c r="K41" s="1" t="s">
        <v>352</v>
      </c>
      <c r="L41" s="3"/>
      <c r="M41" s="2">
        <v>17</v>
      </c>
      <c r="N41" s="2">
        <v>25</v>
      </c>
      <c r="O41" s="1" t="s">
        <v>31</v>
      </c>
      <c r="P41" s="1" t="s">
        <v>31</v>
      </c>
      <c r="Q41" s="1" t="s">
        <v>31</v>
      </c>
      <c r="R41" s="1" t="s">
        <v>31</v>
      </c>
      <c r="S41" s="1" t="s">
        <v>31</v>
      </c>
      <c r="T41" s="1"/>
      <c r="U41" s="1"/>
      <c r="V41" s="1" t="s">
        <v>33</v>
      </c>
      <c r="W41" s="1" t="s">
        <v>34</v>
      </c>
    </row>
    <row r="42" spans="1:23" x14ac:dyDescent="0.25">
      <c r="A42" s="2">
        <v>342323624</v>
      </c>
      <c r="B42" s="1" t="s">
        <v>24</v>
      </c>
      <c r="C42" s="1" t="s">
        <v>99</v>
      </c>
      <c r="D42" s="1" t="s">
        <v>26</v>
      </c>
      <c r="E42" s="1" t="s">
        <v>27</v>
      </c>
      <c r="F42" s="1" t="s">
        <v>29</v>
      </c>
      <c r="G42" s="2">
        <v>38708530</v>
      </c>
      <c r="H42" s="2">
        <v>490</v>
      </c>
      <c r="I42" s="2">
        <v>1</v>
      </c>
      <c r="J42" s="3">
        <v>42964</v>
      </c>
      <c r="K42" s="1" t="s">
        <v>352</v>
      </c>
      <c r="L42" s="3"/>
      <c r="M42" s="2">
        <v>28</v>
      </c>
      <c r="N42" s="2">
        <v>35</v>
      </c>
      <c r="O42" s="1" t="s">
        <v>31</v>
      </c>
      <c r="P42" s="1" t="s">
        <v>31</v>
      </c>
      <c r="Q42" s="1" t="s">
        <v>31</v>
      </c>
      <c r="R42" s="1" t="s">
        <v>31</v>
      </c>
      <c r="S42" s="1" t="s">
        <v>31</v>
      </c>
      <c r="T42" s="1"/>
      <c r="U42" s="1"/>
      <c r="V42" s="1" t="s">
        <v>33</v>
      </c>
      <c r="W42" s="1" t="s">
        <v>34</v>
      </c>
    </row>
    <row r="43" spans="1:23" x14ac:dyDescent="0.25">
      <c r="A43" s="2">
        <v>342325634</v>
      </c>
      <c r="B43" s="1" t="s">
        <v>24</v>
      </c>
      <c r="C43" s="1" t="s">
        <v>100</v>
      </c>
      <c r="D43" s="1" t="s">
        <v>26</v>
      </c>
      <c r="E43" s="1" t="s">
        <v>27</v>
      </c>
      <c r="F43" s="1" t="s">
        <v>29</v>
      </c>
      <c r="G43" s="2">
        <v>18003034</v>
      </c>
      <c r="H43" s="2">
        <v>473</v>
      </c>
      <c r="I43" s="2">
        <v>1</v>
      </c>
      <c r="J43" s="3">
        <v>43437</v>
      </c>
      <c r="K43" s="1" t="s">
        <v>352</v>
      </c>
      <c r="L43" s="3"/>
      <c r="M43" s="2">
        <v>55</v>
      </c>
      <c r="N43" s="2">
        <v>80</v>
      </c>
      <c r="O43" s="1" t="s">
        <v>31</v>
      </c>
      <c r="P43" s="1" t="s">
        <v>31</v>
      </c>
      <c r="Q43" s="1" t="s">
        <v>31</v>
      </c>
      <c r="R43" s="1" t="s">
        <v>31</v>
      </c>
      <c r="S43" s="1" t="s">
        <v>31</v>
      </c>
      <c r="T43" s="1"/>
      <c r="U43" s="1"/>
      <c r="V43" s="1" t="s">
        <v>33</v>
      </c>
      <c r="W43" s="1" t="s">
        <v>34</v>
      </c>
    </row>
    <row r="44" spans="1:23" x14ac:dyDescent="0.25">
      <c r="A44" s="2">
        <v>342332955</v>
      </c>
      <c r="B44" s="1" t="s">
        <v>24</v>
      </c>
      <c r="C44" s="1" t="s">
        <v>101</v>
      </c>
      <c r="D44" s="1" t="s">
        <v>26</v>
      </c>
      <c r="E44" s="1"/>
      <c r="F44" s="1" t="s">
        <v>29</v>
      </c>
      <c r="G44" s="2">
        <v>474244</v>
      </c>
      <c r="H44" s="2">
        <v>441</v>
      </c>
      <c r="I44" s="2">
        <v>1</v>
      </c>
      <c r="J44" s="3">
        <v>42977</v>
      </c>
      <c r="K44" s="1" t="s">
        <v>352</v>
      </c>
      <c r="L44" s="3"/>
      <c r="M44" s="2">
        <v>55</v>
      </c>
      <c r="N44" s="2">
        <v>80</v>
      </c>
      <c r="O44" s="1" t="s">
        <v>31</v>
      </c>
      <c r="P44" s="1" t="s">
        <v>31</v>
      </c>
      <c r="Q44" s="1" t="s">
        <v>31</v>
      </c>
      <c r="R44" s="1" t="s">
        <v>31</v>
      </c>
      <c r="S44" s="1" t="s">
        <v>31</v>
      </c>
      <c r="T44" s="1"/>
      <c r="U44" s="1"/>
      <c r="V44" s="1" t="s">
        <v>33</v>
      </c>
      <c r="W44" s="1" t="s">
        <v>34</v>
      </c>
    </row>
    <row r="45" spans="1:23" hidden="1" x14ac:dyDescent="0.25">
      <c r="A45" s="2">
        <v>342336505</v>
      </c>
      <c r="B45" s="1" t="s">
        <v>24</v>
      </c>
      <c r="C45" s="1" t="s">
        <v>102</v>
      </c>
      <c r="D45" s="1" t="s">
        <v>26</v>
      </c>
      <c r="E45" s="1" t="s">
        <v>103</v>
      </c>
      <c r="F45" s="1" t="s">
        <v>29</v>
      </c>
      <c r="G45" s="2">
        <v>14016770</v>
      </c>
      <c r="H45" s="2">
        <v>736</v>
      </c>
      <c r="I45" s="2">
        <v>6</v>
      </c>
      <c r="J45" s="3">
        <v>43005</v>
      </c>
      <c r="K45" s="1" t="s">
        <v>352</v>
      </c>
      <c r="L45" s="3"/>
      <c r="M45" s="2">
        <v>436</v>
      </c>
      <c r="N45" s="2">
        <v>500</v>
      </c>
      <c r="O45" s="1" t="s">
        <v>30</v>
      </c>
      <c r="P45" s="1" t="s">
        <v>30</v>
      </c>
      <c r="Q45" s="1" t="s">
        <v>30</v>
      </c>
      <c r="R45" s="1" t="s">
        <v>30</v>
      </c>
      <c r="S45" s="1" t="s">
        <v>31</v>
      </c>
      <c r="T45" s="1"/>
      <c r="U45" s="1"/>
      <c r="V45" s="1" t="s">
        <v>33</v>
      </c>
      <c r="W45" s="1" t="s">
        <v>34</v>
      </c>
    </row>
    <row r="46" spans="1:23" hidden="1" x14ac:dyDescent="0.25">
      <c r="A46" s="2">
        <v>342336505</v>
      </c>
      <c r="B46" s="1" t="s">
        <v>24</v>
      </c>
      <c r="C46" s="1" t="s">
        <v>102</v>
      </c>
      <c r="D46" s="1" t="s">
        <v>26</v>
      </c>
      <c r="E46" s="1" t="s">
        <v>103</v>
      </c>
      <c r="F46" s="1" t="s">
        <v>29</v>
      </c>
      <c r="G46" s="2">
        <v>23099771</v>
      </c>
      <c r="H46" s="2">
        <v>503</v>
      </c>
      <c r="I46" s="2">
        <v>1</v>
      </c>
      <c r="J46" s="3">
        <v>45049</v>
      </c>
      <c r="K46" s="1" t="s">
        <v>352</v>
      </c>
      <c r="L46" s="3"/>
      <c r="M46" s="2"/>
      <c r="N46" s="2">
        <v>630</v>
      </c>
      <c r="O46" s="1" t="s">
        <v>30</v>
      </c>
      <c r="P46" s="1" t="s">
        <v>30</v>
      </c>
      <c r="Q46" s="1" t="s">
        <v>30</v>
      </c>
      <c r="R46" s="1" t="s">
        <v>30</v>
      </c>
      <c r="S46" s="1" t="s">
        <v>31</v>
      </c>
      <c r="T46" s="1"/>
      <c r="U46" s="1"/>
      <c r="V46" s="1" t="s">
        <v>33</v>
      </c>
      <c r="W46" s="1" t="s">
        <v>34</v>
      </c>
    </row>
    <row r="47" spans="1:23" hidden="1" x14ac:dyDescent="0.25">
      <c r="A47" s="2">
        <v>342337735</v>
      </c>
      <c r="B47" s="1" t="s">
        <v>24</v>
      </c>
      <c r="C47" s="1" t="s">
        <v>104</v>
      </c>
      <c r="D47" s="1" t="s">
        <v>26</v>
      </c>
      <c r="E47" s="1"/>
      <c r="F47" s="1" t="s">
        <v>29</v>
      </c>
      <c r="G47" s="2">
        <v>19022375</v>
      </c>
      <c r="H47" s="2">
        <v>510</v>
      </c>
      <c r="I47" s="2">
        <v>1</v>
      </c>
      <c r="J47" s="3">
        <v>44116</v>
      </c>
      <c r="K47" s="1" t="s">
        <v>352</v>
      </c>
      <c r="L47" s="3"/>
      <c r="M47" s="2">
        <v>44</v>
      </c>
      <c r="N47" s="2">
        <v>63</v>
      </c>
      <c r="O47" s="1" t="s">
        <v>30</v>
      </c>
      <c r="P47" s="1" t="s">
        <v>30</v>
      </c>
      <c r="Q47" s="1" t="s">
        <v>30</v>
      </c>
      <c r="R47" s="1" t="s">
        <v>30</v>
      </c>
      <c r="S47" s="1" t="s">
        <v>31</v>
      </c>
      <c r="T47" s="1"/>
      <c r="U47" s="1"/>
      <c r="V47" s="1" t="s">
        <v>33</v>
      </c>
      <c r="W47" s="1" t="s">
        <v>34</v>
      </c>
    </row>
    <row r="48" spans="1:23" hidden="1" x14ac:dyDescent="0.25">
      <c r="A48" s="2">
        <v>342337786</v>
      </c>
      <c r="B48" s="1" t="s">
        <v>24</v>
      </c>
      <c r="C48" s="1" t="s">
        <v>105</v>
      </c>
      <c r="D48" s="1" t="s">
        <v>26</v>
      </c>
      <c r="E48" s="1"/>
      <c r="F48" s="1" t="s">
        <v>29</v>
      </c>
      <c r="G48" s="2">
        <v>19022374</v>
      </c>
      <c r="H48" s="2">
        <v>510</v>
      </c>
      <c r="I48" s="2">
        <v>1</v>
      </c>
      <c r="J48" s="3">
        <v>44087</v>
      </c>
      <c r="K48" s="1" t="s">
        <v>352</v>
      </c>
      <c r="L48" s="3"/>
      <c r="M48" s="2">
        <v>44</v>
      </c>
      <c r="N48" s="2">
        <v>63</v>
      </c>
      <c r="O48" s="1" t="s">
        <v>30</v>
      </c>
      <c r="P48" s="1" t="s">
        <v>30</v>
      </c>
      <c r="Q48" s="1" t="s">
        <v>30</v>
      </c>
      <c r="R48" s="1" t="s">
        <v>30</v>
      </c>
      <c r="S48" s="1" t="s">
        <v>31</v>
      </c>
      <c r="T48" s="1"/>
      <c r="U48" s="1"/>
      <c r="V48" s="1" t="s">
        <v>33</v>
      </c>
      <c r="W48" s="1" t="s">
        <v>34</v>
      </c>
    </row>
    <row r="49" spans="1:23" hidden="1" x14ac:dyDescent="0.25">
      <c r="A49" s="2">
        <v>342346298</v>
      </c>
      <c r="B49" s="1" t="s">
        <v>24</v>
      </c>
      <c r="C49" s="1" t="s">
        <v>106</v>
      </c>
      <c r="D49" s="1" t="s">
        <v>26</v>
      </c>
      <c r="E49" s="1" t="s">
        <v>107</v>
      </c>
      <c r="F49" s="1" t="s">
        <v>29</v>
      </c>
      <c r="G49" s="2">
        <v>23565412</v>
      </c>
      <c r="H49" s="2">
        <v>503</v>
      </c>
      <c r="I49" s="2">
        <v>1</v>
      </c>
      <c r="J49" s="3">
        <v>45278</v>
      </c>
      <c r="K49" s="1" t="s">
        <v>352</v>
      </c>
      <c r="L49" s="3"/>
      <c r="M49" s="2">
        <v>17</v>
      </c>
      <c r="N49" s="2">
        <v>25</v>
      </c>
      <c r="O49" s="1" t="s">
        <v>31</v>
      </c>
      <c r="P49" s="1" t="s">
        <v>30</v>
      </c>
      <c r="Q49" s="1" t="s">
        <v>30</v>
      </c>
      <c r="R49" s="1" t="s">
        <v>30</v>
      </c>
      <c r="S49" s="1" t="s">
        <v>31</v>
      </c>
      <c r="T49" s="1"/>
      <c r="U49" s="1"/>
      <c r="V49" s="1" t="s">
        <v>33</v>
      </c>
      <c r="W49" s="1" t="s">
        <v>34</v>
      </c>
    </row>
    <row r="50" spans="1:23" hidden="1" x14ac:dyDescent="0.25">
      <c r="A50" s="2">
        <v>342348974</v>
      </c>
      <c r="B50" s="1" t="s">
        <v>24</v>
      </c>
      <c r="C50" s="1" t="s">
        <v>108</v>
      </c>
      <c r="D50" s="1" t="s">
        <v>26</v>
      </c>
      <c r="E50" s="1" t="s">
        <v>107</v>
      </c>
      <c r="F50" s="1" t="s">
        <v>29</v>
      </c>
      <c r="G50" s="2">
        <v>23175779</v>
      </c>
      <c r="H50" s="2">
        <v>503</v>
      </c>
      <c r="I50" s="2">
        <v>1</v>
      </c>
      <c r="J50" s="3">
        <v>45244</v>
      </c>
      <c r="K50" s="1" t="s">
        <v>352</v>
      </c>
      <c r="L50" s="3"/>
      <c r="M50" s="2">
        <v>17</v>
      </c>
      <c r="N50" s="2">
        <v>25</v>
      </c>
      <c r="O50" s="1" t="s">
        <v>31</v>
      </c>
      <c r="P50" s="1" t="s">
        <v>30</v>
      </c>
      <c r="Q50" s="1" t="s">
        <v>30</v>
      </c>
      <c r="R50" s="1" t="s">
        <v>30</v>
      </c>
      <c r="S50" s="1" t="s">
        <v>31</v>
      </c>
      <c r="T50" s="1"/>
      <c r="U50" s="1"/>
      <c r="V50" s="1" t="s">
        <v>33</v>
      </c>
      <c r="W50" s="1" t="s">
        <v>34</v>
      </c>
    </row>
    <row r="51" spans="1:23" hidden="1" x14ac:dyDescent="0.25">
      <c r="A51" s="2">
        <v>342355890</v>
      </c>
      <c r="B51" s="1" t="s">
        <v>24</v>
      </c>
      <c r="C51" s="1" t="s">
        <v>109</v>
      </c>
      <c r="D51" s="1" t="s">
        <v>26</v>
      </c>
      <c r="E51" s="1"/>
      <c r="F51" s="1" t="s">
        <v>29</v>
      </c>
      <c r="G51" s="2">
        <v>22069738</v>
      </c>
      <c r="H51" s="2">
        <v>503</v>
      </c>
      <c r="I51" s="2">
        <v>1</v>
      </c>
      <c r="J51" s="3">
        <v>45013</v>
      </c>
      <c r="K51" s="1" t="s">
        <v>352</v>
      </c>
      <c r="L51" s="3"/>
      <c r="M51" s="2">
        <v>55</v>
      </c>
      <c r="N51" s="2">
        <v>80</v>
      </c>
      <c r="O51" s="1" t="s">
        <v>30</v>
      </c>
      <c r="P51" s="1" t="s">
        <v>30</v>
      </c>
      <c r="Q51" s="1" t="s">
        <v>30</v>
      </c>
      <c r="R51" s="1" t="s">
        <v>30</v>
      </c>
      <c r="S51" s="1" t="s">
        <v>31</v>
      </c>
      <c r="T51" s="1"/>
      <c r="U51" s="1"/>
      <c r="V51" s="1" t="s">
        <v>33</v>
      </c>
      <c r="W51" s="1" t="s">
        <v>34</v>
      </c>
    </row>
    <row r="52" spans="1:23" hidden="1" x14ac:dyDescent="0.25">
      <c r="A52" s="2">
        <v>342358246</v>
      </c>
      <c r="B52" s="1" t="s">
        <v>24</v>
      </c>
      <c r="C52" s="1" t="s">
        <v>110</v>
      </c>
      <c r="D52" s="1" t="s">
        <v>26</v>
      </c>
      <c r="E52" s="1" t="s">
        <v>111</v>
      </c>
      <c r="F52" s="1" t="s">
        <v>29</v>
      </c>
      <c r="G52" s="2">
        <v>24001728</v>
      </c>
      <c r="H52" s="2">
        <v>747</v>
      </c>
      <c r="I52" s="2">
        <v>2</v>
      </c>
      <c r="J52" s="3">
        <v>45529</v>
      </c>
      <c r="K52" s="1" t="s">
        <v>352</v>
      </c>
      <c r="L52" s="3"/>
      <c r="M52" s="2">
        <v>139</v>
      </c>
      <c r="N52" s="2">
        <v>200</v>
      </c>
      <c r="O52" s="1" t="s">
        <v>30</v>
      </c>
      <c r="P52" s="1" t="s">
        <v>30</v>
      </c>
      <c r="Q52" s="1" t="s">
        <v>30</v>
      </c>
      <c r="R52" s="1" t="s">
        <v>30</v>
      </c>
      <c r="S52" s="1" t="s">
        <v>31</v>
      </c>
      <c r="T52" s="1"/>
      <c r="U52" s="1"/>
      <c r="V52" s="1" t="s">
        <v>33</v>
      </c>
      <c r="W52" s="1" t="s">
        <v>34</v>
      </c>
    </row>
    <row r="53" spans="1:23" x14ac:dyDescent="0.25">
      <c r="A53" s="2">
        <v>342361645</v>
      </c>
      <c r="B53" s="1" t="s">
        <v>24</v>
      </c>
      <c r="C53" s="1" t="s">
        <v>112</v>
      </c>
      <c r="D53" s="1" t="s">
        <v>26</v>
      </c>
      <c r="E53" s="1" t="s">
        <v>113</v>
      </c>
      <c r="F53" s="1" t="s">
        <v>29</v>
      </c>
      <c r="G53" s="2">
        <v>14012622</v>
      </c>
      <c r="H53" s="2">
        <v>736</v>
      </c>
      <c r="I53" s="2">
        <v>6</v>
      </c>
      <c r="J53" s="3">
        <v>43006</v>
      </c>
      <c r="K53" s="1" t="s">
        <v>352</v>
      </c>
      <c r="L53" s="3"/>
      <c r="M53" s="2">
        <v>346</v>
      </c>
      <c r="N53" s="2">
        <v>500</v>
      </c>
      <c r="O53" s="1" t="s">
        <v>30</v>
      </c>
      <c r="P53" s="1" t="s">
        <v>31</v>
      </c>
      <c r="Q53" s="1" t="s">
        <v>31</v>
      </c>
      <c r="R53" s="1" t="s">
        <v>31</v>
      </c>
      <c r="S53" s="1" t="s">
        <v>31</v>
      </c>
      <c r="T53" s="1"/>
      <c r="U53" s="1"/>
      <c r="V53" s="1" t="s">
        <v>33</v>
      </c>
      <c r="W53" s="1" t="s">
        <v>34</v>
      </c>
    </row>
    <row r="54" spans="1:23" hidden="1" x14ac:dyDescent="0.25">
      <c r="A54" s="2">
        <v>342361645</v>
      </c>
      <c r="B54" s="1" t="s">
        <v>24</v>
      </c>
      <c r="C54" s="1" t="s">
        <v>112</v>
      </c>
      <c r="D54" s="1" t="s">
        <v>26</v>
      </c>
      <c r="E54" s="1" t="s">
        <v>113</v>
      </c>
      <c r="F54" s="1" t="s">
        <v>29</v>
      </c>
      <c r="G54" s="2">
        <v>19007387</v>
      </c>
      <c r="H54" s="2">
        <v>737</v>
      </c>
      <c r="I54" s="2">
        <v>5</v>
      </c>
      <c r="J54" s="3">
        <v>43975</v>
      </c>
      <c r="K54" s="1" t="s">
        <v>352</v>
      </c>
      <c r="L54" s="3"/>
      <c r="M54" s="2"/>
      <c r="N54" s="2">
        <v>500</v>
      </c>
      <c r="O54" s="1" t="s">
        <v>30</v>
      </c>
      <c r="P54" s="1" t="s">
        <v>31</v>
      </c>
      <c r="Q54" s="1" t="s">
        <v>31</v>
      </c>
      <c r="R54" s="1" t="s">
        <v>31</v>
      </c>
      <c r="S54" s="1" t="s">
        <v>31</v>
      </c>
      <c r="T54" s="1"/>
      <c r="U54" s="1"/>
      <c r="V54" s="1" t="s">
        <v>33</v>
      </c>
      <c r="W54" s="1" t="s">
        <v>34</v>
      </c>
    </row>
    <row r="55" spans="1:23" hidden="1" x14ac:dyDescent="0.25">
      <c r="A55" s="2">
        <v>342366778</v>
      </c>
      <c r="B55" s="1" t="s">
        <v>24</v>
      </c>
      <c r="C55" s="1" t="s">
        <v>114</v>
      </c>
      <c r="D55" s="1" t="s">
        <v>26</v>
      </c>
      <c r="E55" s="1"/>
      <c r="F55" s="1" t="s">
        <v>29</v>
      </c>
      <c r="G55" s="2">
        <v>19030271</v>
      </c>
      <c r="H55" s="2">
        <v>510</v>
      </c>
      <c r="I55" s="2">
        <v>1</v>
      </c>
      <c r="J55" s="3">
        <v>44116</v>
      </c>
      <c r="K55" s="1" t="s">
        <v>352</v>
      </c>
      <c r="L55" s="3"/>
      <c r="M55" s="2">
        <v>55</v>
      </c>
      <c r="N55" s="2">
        <v>80</v>
      </c>
      <c r="O55" s="1" t="s">
        <v>30</v>
      </c>
      <c r="P55" s="1" t="s">
        <v>30</v>
      </c>
      <c r="Q55" s="1" t="s">
        <v>30</v>
      </c>
      <c r="R55" s="1" t="s">
        <v>30</v>
      </c>
      <c r="S55" s="1" t="s">
        <v>31</v>
      </c>
      <c r="T55" s="1"/>
      <c r="U55" s="1"/>
      <c r="V55" s="1" t="s">
        <v>33</v>
      </c>
      <c r="W55" s="1" t="s">
        <v>34</v>
      </c>
    </row>
    <row r="56" spans="1:23" hidden="1" x14ac:dyDescent="0.25">
      <c r="A56" s="2">
        <v>342370336</v>
      </c>
      <c r="B56" s="1" t="s">
        <v>24</v>
      </c>
      <c r="C56" s="1" t="s">
        <v>115</v>
      </c>
      <c r="D56" s="1" t="s">
        <v>26</v>
      </c>
      <c r="E56" s="1" t="s">
        <v>116</v>
      </c>
      <c r="F56" s="1" t="s">
        <v>29</v>
      </c>
      <c r="G56" s="2">
        <v>23096674</v>
      </c>
      <c r="H56" s="2">
        <v>503</v>
      </c>
      <c r="I56" s="2">
        <v>1</v>
      </c>
      <c r="J56" s="3">
        <v>45172</v>
      </c>
      <c r="K56" s="1" t="s">
        <v>352</v>
      </c>
      <c r="L56" s="3"/>
      <c r="M56" s="2">
        <v>17</v>
      </c>
      <c r="N56" s="2">
        <v>25</v>
      </c>
      <c r="O56" s="1" t="s">
        <v>31</v>
      </c>
      <c r="P56" s="1" t="s">
        <v>30</v>
      </c>
      <c r="Q56" s="1" t="s">
        <v>30</v>
      </c>
      <c r="R56" s="1" t="s">
        <v>30</v>
      </c>
      <c r="S56" s="1" t="s">
        <v>31</v>
      </c>
      <c r="T56" s="1"/>
      <c r="U56" s="1"/>
      <c r="V56" s="1" t="s">
        <v>33</v>
      </c>
      <c r="W56" s="1" t="s">
        <v>34</v>
      </c>
    </row>
    <row r="57" spans="1:23" x14ac:dyDescent="0.25">
      <c r="A57" s="2">
        <v>342377076</v>
      </c>
      <c r="B57" s="1" t="s">
        <v>24</v>
      </c>
      <c r="C57" s="1" t="s">
        <v>117</v>
      </c>
      <c r="D57" s="1" t="s">
        <v>26</v>
      </c>
      <c r="E57" s="1"/>
      <c r="F57" s="1" t="s">
        <v>29</v>
      </c>
      <c r="G57" s="2">
        <v>6177833</v>
      </c>
      <c r="H57" s="2">
        <v>464</v>
      </c>
      <c r="I57" s="2">
        <v>1</v>
      </c>
      <c r="J57" s="3">
        <v>42967</v>
      </c>
      <c r="K57" s="1" t="s">
        <v>352</v>
      </c>
      <c r="L57" s="3"/>
      <c r="M57" s="2">
        <v>44</v>
      </c>
      <c r="N57" s="2">
        <v>63</v>
      </c>
      <c r="O57" s="1" t="s">
        <v>30</v>
      </c>
      <c r="P57" s="1" t="s">
        <v>31</v>
      </c>
      <c r="Q57" s="1" t="s">
        <v>31</v>
      </c>
      <c r="R57" s="1" t="s">
        <v>31</v>
      </c>
      <c r="S57" s="1" t="s">
        <v>31</v>
      </c>
      <c r="T57" s="1"/>
      <c r="U57" s="1"/>
      <c r="V57" s="1" t="s">
        <v>33</v>
      </c>
      <c r="W57" s="1" t="s">
        <v>34</v>
      </c>
    </row>
    <row r="58" spans="1:23" x14ac:dyDescent="0.25">
      <c r="A58" s="2">
        <v>342377790</v>
      </c>
      <c r="B58" s="1" t="s">
        <v>24</v>
      </c>
      <c r="C58" s="1" t="s">
        <v>118</v>
      </c>
      <c r="D58" s="1" t="s">
        <v>26</v>
      </c>
      <c r="E58" s="1"/>
      <c r="F58" s="1" t="s">
        <v>29</v>
      </c>
      <c r="G58" s="2">
        <v>18025763</v>
      </c>
      <c r="H58" s="2">
        <v>494</v>
      </c>
      <c r="I58" s="2">
        <v>1</v>
      </c>
      <c r="J58" s="3">
        <v>43395</v>
      </c>
      <c r="K58" s="1" t="s">
        <v>352</v>
      </c>
      <c r="L58" s="3"/>
      <c r="M58" s="2">
        <v>17</v>
      </c>
      <c r="N58" s="2">
        <v>25</v>
      </c>
      <c r="O58" s="1" t="s">
        <v>31</v>
      </c>
      <c r="P58" s="1" t="s">
        <v>31</v>
      </c>
      <c r="Q58" s="1" t="s">
        <v>31</v>
      </c>
      <c r="R58" s="1" t="s">
        <v>31</v>
      </c>
      <c r="S58" s="1" t="s">
        <v>31</v>
      </c>
      <c r="T58" s="1"/>
      <c r="U58" s="1"/>
      <c r="V58" s="1" t="s">
        <v>33</v>
      </c>
      <c r="W58" s="1" t="s">
        <v>34</v>
      </c>
    </row>
    <row r="59" spans="1:23" x14ac:dyDescent="0.25">
      <c r="A59" s="2">
        <v>342378663</v>
      </c>
      <c r="B59" s="1" t="s">
        <v>24</v>
      </c>
      <c r="C59" s="1" t="s">
        <v>119</v>
      </c>
      <c r="D59" s="1" t="s">
        <v>26</v>
      </c>
      <c r="E59" s="1" t="s">
        <v>120</v>
      </c>
      <c r="F59" s="1" t="s">
        <v>29</v>
      </c>
      <c r="G59" s="2">
        <v>15034991</v>
      </c>
      <c r="H59" s="2">
        <v>28</v>
      </c>
      <c r="I59" s="2">
        <v>1</v>
      </c>
      <c r="J59" s="3">
        <v>42971</v>
      </c>
      <c r="K59" s="1" t="s">
        <v>352</v>
      </c>
      <c r="L59" s="3"/>
      <c r="M59" s="2">
        <v>6</v>
      </c>
      <c r="N59" s="2">
        <v>25</v>
      </c>
      <c r="O59" s="1" t="s">
        <v>31</v>
      </c>
      <c r="P59" s="1" t="s">
        <v>31</v>
      </c>
      <c r="Q59" s="1" t="s">
        <v>31</v>
      </c>
      <c r="R59" s="1" t="s">
        <v>31</v>
      </c>
      <c r="S59" s="1" t="s">
        <v>31</v>
      </c>
      <c r="T59" s="1"/>
      <c r="U59" s="1"/>
      <c r="V59" s="1" t="s">
        <v>33</v>
      </c>
      <c r="W59" s="1" t="s">
        <v>34</v>
      </c>
    </row>
    <row r="60" spans="1:23" hidden="1" x14ac:dyDescent="0.25">
      <c r="A60" s="2">
        <v>342382958</v>
      </c>
      <c r="B60" s="1" t="s">
        <v>24</v>
      </c>
      <c r="C60" s="1" t="s">
        <v>121</v>
      </c>
      <c r="D60" s="1" t="s">
        <v>26</v>
      </c>
      <c r="E60" s="1" t="s">
        <v>122</v>
      </c>
      <c r="F60" s="1" t="s">
        <v>29</v>
      </c>
      <c r="G60" s="2">
        <v>23559525</v>
      </c>
      <c r="H60" s="2">
        <v>503</v>
      </c>
      <c r="I60" s="2">
        <v>1</v>
      </c>
      <c r="J60" s="3">
        <v>45244</v>
      </c>
      <c r="K60" s="1" t="s">
        <v>352</v>
      </c>
      <c r="L60" s="3"/>
      <c r="M60" s="2">
        <v>28</v>
      </c>
      <c r="N60" s="2">
        <v>40</v>
      </c>
      <c r="O60" s="1" t="s">
        <v>31</v>
      </c>
      <c r="P60" s="1" t="s">
        <v>30</v>
      </c>
      <c r="Q60" s="1" t="s">
        <v>30</v>
      </c>
      <c r="R60" s="1" t="s">
        <v>30</v>
      </c>
      <c r="S60" s="1" t="s">
        <v>31</v>
      </c>
      <c r="T60" s="1"/>
      <c r="U60" s="1"/>
      <c r="V60" s="1" t="s">
        <v>33</v>
      </c>
      <c r="W60" s="1" t="s">
        <v>34</v>
      </c>
    </row>
    <row r="61" spans="1:23" x14ac:dyDescent="0.25">
      <c r="A61" s="2">
        <v>342388580</v>
      </c>
      <c r="B61" s="1" t="s">
        <v>24</v>
      </c>
      <c r="C61" s="1" t="s">
        <v>123</v>
      </c>
      <c r="D61" s="1" t="s">
        <v>26</v>
      </c>
      <c r="E61" s="1" t="s">
        <v>124</v>
      </c>
      <c r="F61" s="1" t="s">
        <v>29</v>
      </c>
      <c r="G61" s="2">
        <v>6066819</v>
      </c>
      <c r="H61" s="2">
        <v>735</v>
      </c>
      <c r="I61" s="2">
        <v>2</v>
      </c>
      <c r="J61" s="3">
        <v>43006</v>
      </c>
      <c r="K61" s="1" t="s">
        <v>352</v>
      </c>
      <c r="L61" s="3"/>
      <c r="M61" s="2">
        <v>111</v>
      </c>
      <c r="N61" s="2">
        <v>160</v>
      </c>
      <c r="O61" s="1" t="s">
        <v>31</v>
      </c>
      <c r="P61" s="1" t="s">
        <v>31</v>
      </c>
      <c r="Q61" s="1" t="s">
        <v>31</v>
      </c>
      <c r="R61" s="1" t="s">
        <v>31</v>
      </c>
      <c r="S61" s="1" t="s">
        <v>31</v>
      </c>
      <c r="T61" s="1"/>
      <c r="U61" s="1"/>
      <c r="V61" s="1" t="s">
        <v>33</v>
      </c>
      <c r="W61" s="1" t="s">
        <v>34</v>
      </c>
    </row>
    <row r="62" spans="1:23" hidden="1" x14ac:dyDescent="0.25">
      <c r="A62" s="2">
        <v>342393606</v>
      </c>
      <c r="B62" s="1" t="s">
        <v>24</v>
      </c>
      <c r="C62" s="1" t="s">
        <v>125</v>
      </c>
      <c r="D62" s="1" t="s">
        <v>26</v>
      </c>
      <c r="E62" s="1" t="s">
        <v>107</v>
      </c>
      <c r="F62" s="1" t="s">
        <v>29</v>
      </c>
      <c r="G62" s="2">
        <v>23175803</v>
      </c>
      <c r="H62" s="2">
        <v>503</v>
      </c>
      <c r="I62" s="2">
        <v>1</v>
      </c>
      <c r="J62" s="3">
        <v>45246</v>
      </c>
      <c r="K62" s="1" t="s">
        <v>352</v>
      </c>
      <c r="L62" s="3"/>
      <c r="M62" s="2">
        <v>17</v>
      </c>
      <c r="N62" s="2">
        <v>25</v>
      </c>
      <c r="O62" s="1" t="s">
        <v>31</v>
      </c>
      <c r="P62" s="1" t="s">
        <v>30</v>
      </c>
      <c r="Q62" s="1" t="s">
        <v>30</v>
      </c>
      <c r="R62" s="1" t="s">
        <v>30</v>
      </c>
      <c r="S62" s="1" t="s">
        <v>31</v>
      </c>
      <c r="T62" s="1"/>
      <c r="U62" s="1"/>
      <c r="V62" s="1" t="s">
        <v>33</v>
      </c>
      <c r="W62" s="1" t="s">
        <v>34</v>
      </c>
    </row>
    <row r="63" spans="1:23" x14ac:dyDescent="0.25">
      <c r="A63" s="2">
        <v>342398269</v>
      </c>
      <c r="B63" s="1" t="s">
        <v>24</v>
      </c>
      <c r="C63" s="1" t="s">
        <v>126</v>
      </c>
      <c r="D63" s="1" t="s">
        <v>26</v>
      </c>
      <c r="E63" s="1" t="s">
        <v>127</v>
      </c>
      <c r="F63" s="1" t="s">
        <v>29</v>
      </c>
      <c r="G63" s="2">
        <v>6064528</v>
      </c>
      <c r="H63" s="2">
        <v>735</v>
      </c>
      <c r="I63" s="2">
        <v>10</v>
      </c>
      <c r="J63" s="3">
        <v>43006</v>
      </c>
      <c r="K63" s="1" t="s">
        <v>352</v>
      </c>
      <c r="L63" s="3"/>
      <c r="M63" s="2">
        <v>630</v>
      </c>
      <c r="N63" s="2">
        <v>910</v>
      </c>
      <c r="O63" s="1" t="s">
        <v>30</v>
      </c>
      <c r="P63" s="1" t="s">
        <v>31</v>
      </c>
      <c r="Q63" s="1" t="s">
        <v>31</v>
      </c>
      <c r="R63" s="1" t="s">
        <v>31</v>
      </c>
      <c r="S63" s="1" t="s">
        <v>31</v>
      </c>
      <c r="T63" s="1"/>
      <c r="U63" s="1"/>
      <c r="V63" s="1" t="s">
        <v>33</v>
      </c>
      <c r="W63" s="1" t="s">
        <v>34</v>
      </c>
    </row>
    <row r="64" spans="1:23" x14ac:dyDescent="0.25">
      <c r="A64" s="2">
        <v>342401362</v>
      </c>
      <c r="B64" s="1" t="s">
        <v>24</v>
      </c>
      <c r="C64" s="1" t="s">
        <v>129</v>
      </c>
      <c r="D64" s="1" t="s">
        <v>26</v>
      </c>
      <c r="E64" s="1" t="s">
        <v>130</v>
      </c>
      <c r="F64" s="1" t="s">
        <v>29</v>
      </c>
      <c r="G64" s="2">
        <v>12569436</v>
      </c>
      <c r="H64" s="2">
        <v>467</v>
      </c>
      <c r="I64" s="2">
        <v>1</v>
      </c>
      <c r="J64" s="3">
        <v>42970</v>
      </c>
      <c r="K64" s="1" t="s">
        <v>352</v>
      </c>
      <c r="L64" s="3"/>
      <c r="M64" s="2">
        <v>44</v>
      </c>
      <c r="N64" s="2">
        <v>63</v>
      </c>
      <c r="O64" s="1" t="s">
        <v>30</v>
      </c>
      <c r="P64" s="1" t="s">
        <v>31</v>
      </c>
      <c r="Q64" s="1" t="s">
        <v>31</v>
      </c>
      <c r="R64" s="1" t="s">
        <v>31</v>
      </c>
      <c r="S64" s="1" t="s">
        <v>31</v>
      </c>
      <c r="T64" s="1"/>
      <c r="U64" s="1"/>
      <c r="V64" s="1" t="s">
        <v>33</v>
      </c>
      <c r="W64" s="1" t="s">
        <v>34</v>
      </c>
    </row>
    <row r="65" spans="1:23" x14ac:dyDescent="0.25">
      <c r="A65" s="2">
        <v>342408115</v>
      </c>
      <c r="B65" s="1" t="s">
        <v>24</v>
      </c>
      <c r="C65" s="1" t="s">
        <v>131</v>
      </c>
      <c r="D65" s="1" t="s">
        <v>26</v>
      </c>
      <c r="E65" s="1"/>
      <c r="F65" s="1" t="s">
        <v>29</v>
      </c>
      <c r="G65" s="2">
        <v>65493982</v>
      </c>
      <c r="H65" s="2">
        <v>454</v>
      </c>
      <c r="I65" s="2">
        <v>1</v>
      </c>
      <c r="J65" s="3">
        <v>42964</v>
      </c>
      <c r="K65" s="1" t="s">
        <v>352</v>
      </c>
      <c r="L65" s="3"/>
      <c r="M65" s="2">
        <v>44</v>
      </c>
      <c r="N65" s="2">
        <v>63</v>
      </c>
      <c r="O65" s="1" t="s">
        <v>31</v>
      </c>
      <c r="P65" s="1" t="s">
        <v>31</v>
      </c>
      <c r="Q65" s="1" t="s">
        <v>31</v>
      </c>
      <c r="R65" s="1" t="s">
        <v>31</v>
      </c>
      <c r="S65" s="1" t="s">
        <v>31</v>
      </c>
      <c r="T65" s="1"/>
      <c r="U65" s="1"/>
      <c r="V65" s="1" t="s">
        <v>33</v>
      </c>
      <c r="W65" s="1" t="s">
        <v>34</v>
      </c>
    </row>
    <row r="66" spans="1:23" x14ac:dyDescent="0.25">
      <c r="A66" s="2">
        <v>342408131</v>
      </c>
      <c r="B66" s="1" t="s">
        <v>24</v>
      </c>
      <c r="C66" s="1" t="s">
        <v>132</v>
      </c>
      <c r="D66" s="1" t="s">
        <v>26</v>
      </c>
      <c r="E66" s="1"/>
      <c r="F66" s="1" t="s">
        <v>29</v>
      </c>
      <c r="G66" s="2">
        <v>14019022</v>
      </c>
      <c r="H66" s="2">
        <v>467</v>
      </c>
      <c r="I66" s="2">
        <v>1</v>
      </c>
      <c r="J66" s="3">
        <v>42989</v>
      </c>
      <c r="K66" s="1" t="s">
        <v>352</v>
      </c>
      <c r="L66" s="3"/>
      <c r="M66" s="2">
        <v>55</v>
      </c>
      <c r="N66" s="2">
        <v>80</v>
      </c>
      <c r="O66" s="1" t="s">
        <v>30</v>
      </c>
      <c r="P66" s="1" t="s">
        <v>31</v>
      </c>
      <c r="Q66" s="1" t="s">
        <v>31</v>
      </c>
      <c r="R66" s="1" t="s">
        <v>31</v>
      </c>
      <c r="S66" s="1" t="s">
        <v>31</v>
      </c>
      <c r="T66" s="1"/>
      <c r="U66" s="1"/>
      <c r="V66" s="1" t="s">
        <v>33</v>
      </c>
      <c r="W66" s="1" t="s">
        <v>34</v>
      </c>
    </row>
    <row r="67" spans="1:23" x14ac:dyDescent="0.25">
      <c r="A67" s="2">
        <v>342410473</v>
      </c>
      <c r="B67" s="1" t="s">
        <v>24</v>
      </c>
      <c r="C67" s="1" t="s">
        <v>133</v>
      </c>
      <c r="D67" s="1" t="s">
        <v>26</v>
      </c>
      <c r="E67" s="1" t="s">
        <v>134</v>
      </c>
      <c r="F67" s="1" t="s">
        <v>29</v>
      </c>
      <c r="G67" s="2">
        <v>14012746</v>
      </c>
      <c r="H67" s="2">
        <v>736</v>
      </c>
      <c r="I67" s="2">
        <v>6</v>
      </c>
      <c r="J67" s="3">
        <v>43006</v>
      </c>
      <c r="K67" s="1" t="s">
        <v>352</v>
      </c>
      <c r="L67" s="3"/>
      <c r="M67" s="2">
        <v>346</v>
      </c>
      <c r="N67" s="2">
        <v>500</v>
      </c>
      <c r="O67" s="1" t="s">
        <v>30</v>
      </c>
      <c r="P67" s="1" t="s">
        <v>31</v>
      </c>
      <c r="Q67" s="1" t="s">
        <v>31</v>
      </c>
      <c r="R67" s="1" t="s">
        <v>31</v>
      </c>
      <c r="S67" s="1" t="s">
        <v>31</v>
      </c>
      <c r="T67" s="1"/>
      <c r="U67" s="1"/>
      <c r="V67" s="1" t="s">
        <v>33</v>
      </c>
      <c r="W67" s="1" t="s">
        <v>34</v>
      </c>
    </row>
    <row r="68" spans="1:23" hidden="1" x14ac:dyDescent="0.25">
      <c r="A68" s="2">
        <v>342410473</v>
      </c>
      <c r="B68" s="1" t="s">
        <v>24</v>
      </c>
      <c r="C68" s="1" t="s">
        <v>133</v>
      </c>
      <c r="D68" s="1" t="s">
        <v>26</v>
      </c>
      <c r="E68" s="1" t="s">
        <v>134</v>
      </c>
      <c r="F68" s="1" t="s">
        <v>29</v>
      </c>
      <c r="G68" s="2">
        <v>19003636</v>
      </c>
      <c r="H68" s="2">
        <v>473</v>
      </c>
      <c r="I68" s="2">
        <v>1</v>
      </c>
      <c r="J68" s="3">
        <v>43920</v>
      </c>
      <c r="K68" s="1" t="s">
        <v>352</v>
      </c>
      <c r="L68" s="3"/>
      <c r="M68" s="2"/>
      <c r="N68" s="2">
        <v>500</v>
      </c>
      <c r="O68" s="1" t="s">
        <v>30</v>
      </c>
      <c r="P68" s="1" t="s">
        <v>31</v>
      </c>
      <c r="Q68" s="1" t="s">
        <v>31</v>
      </c>
      <c r="R68" s="1" t="s">
        <v>31</v>
      </c>
      <c r="S68" s="1" t="s">
        <v>31</v>
      </c>
      <c r="T68" s="1"/>
      <c r="U68" s="1"/>
      <c r="V68" s="1" t="s">
        <v>33</v>
      </c>
      <c r="W68" s="1" t="s">
        <v>34</v>
      </c>
    </row>
    <row r="69" spans="1:23" x14ac:dyDescent="0.25">
      <c r="A69" s="2">
        <v>342411689</v>
      </c>
      <c r="B69" s="1" t="s">
        <v>24</v>
      </c>
      <c r="C69" s="1" t="s">
        <v>136</v>
      </c>
      <c r="D69" s="1" t="s">
        <v>26</v>
      </c>
      <c r="E69" s="1" t="s">
        <v>137</v>
      </c>
      <c r="F69" s="1" t="s">
        <v>29</v>
      </c>
      <c r="G69" s="2">
        <v>14012737</v>
      </c>
      <c r="H69" s="2">
        <v>736</v>
      </c>
      <c r="I69" s="2">
        <v>4</v>
      </c>
      <c r="J69" s="3">
        <v>43005</v>
      </c>
      <c r="K69" s="1" t="s">
        <v>352</v>
      </c>
      <c r="L69" s="3"/>
      <c r="M69" s="2">
        <v>173</v>
      </c>
      <c r="N69" s="2">
        <v>250</v>
      </c>
      <c r="O69" s="1" t="s">
        <v>30</v>
      </c>
      <c r="P69" s="1" t="s">
        <v>31</v>
      </c>
      <c r="Q69" s="1" t="s">
        <v>31</v>
      </c>
      <c r="R69" s="1" t="s">
        <v>31</v>
      </c>
      <c r="S69" s="1" t="s">
        <v>31</v>
      </c>
      <c r="T69" s="1"/>
      <c r="U69" s="1"/>
      <c r="V69" s="1" t="s">
        <v>33</v>
      </c>
      <c r="W69" s="1" t="s">
        <v>34</v>
      </c>
    </row>
    <row r="70" spans="1:23" hidden="1" x14ac:dyDescent="0.25">
      <c r="A70" s="2">
        <v>342412393</v>
      </c>
      <c r="B70" s="1" t="s">
        <v>24</v>
      </c>
      <c r="C70" s="1" t="s">
        <v>138</v>
      </c>
      <c r="D70" s="1" t="s">
        <v>26</v>
      </c>
      <c r="E70" s="1"/>
      <c r="F70" s="1" t="s">
        <v>29</v>
      </c>
      <c r="G70" s="2">
        <v>23226797</v>
      </c>
      <c r="H70" s="2">
        <v>503</v>
      </c>
      <c r="I70" s="2">
        <v>1</v>
      </c>
      <c r="J70" s="3">
        <v>45323</v>
      </c>
      <c r="K70" s="1" t="s">
        <v>352</v>
      </c>
      <c r="L70" s="3"/>
      <c r="M70" s="2">
        <v>35</v>
      </c>
      <c r="N70" s="2">
        <v>50</v>
      </c>
      <c r="O70" s="1" t="s">
        <v>30</v>
      </c>
      <c r="P70" s="1" t="s">
        <v>30</v>
      </c>
      <c r="Q70" s="1" t="s">
        <v>30</v>
      </c>
      <c r="R70" s="1" t="s">
        <v>30</v>
      </c>
      <c r="S70" s="1" t="s">
        <v>31</v>
      </c>
      <c r="T70" s="1"/>
      <c r="U70" s="1"/>
      <c r="V70" s="1" t="s">
        <v>33</v>
      </c>
      <c r="W70" s="1" t="s">
        <v>34</v>
      </c>
    </row>
    <row r="71" spans="1:23" hidden="1" x14ac:dyDescent="0.25">
      <c r="A71" s="2">
        <v>342412446</v>
      </c>
      <c r="B71" s="1" t="s">
        <v>24</v>
      </c>
      <c r="C71" s="1" t="s">
        <v>139</v>
      </c>
      <c r="D71" s="1" t="s">
        <v>26</v>
      </c>
      <c r="E71" s="1"/>
      <c r="F71" s="1" t="s">
        <v>29</v>
      </c>
      <c r="G71" s="2">
        <v>23580840</v>
      </c>
      <c r="H71" s="2">
        <v>503</v>
      </c>
      <c r="I71" s="2">
        <v>1</v>
      </c>
      <c r="J71" s="3">
        <v>45342</v>
      </c>
      <c r="K71" s="1" t="s">
        <v>352</v>
      </c>
      <c r="L71" s="3"/>
      <c r="M71" s="2">
        <v>24</v>
      </c>
      <c r="N71" s="2">
        <v>35</v>
      </c>
      <c r="O71" s="1" t="s">
        <v>31</v>
      </c>
      <c r="P71" s="1" t="s">
        <v>30</v>
      </c>
      <c r="Q71" s="1" t="s">
        <v>30</v>
      </c>
      <c r="R71" s="1" t="s">
        <v>30</v>
      </c>
      <c r="S71" s="1" t="s">
        <v>31</v>
      </c>
      <c r="T71" s="1"/>
      <c r="U71" s="1"/>
      <c r="V71" s="1" t="s">
        <v>33</v>
      </c>
      <c r="W71" s="1" t="s">
        <v>34</v>
      </c>
    </row>
    <row r="72" spans="1:23" hidden="1" x14ac:dyDescent="0.25">
      <c r="A72" s="2">
        <v>342414818</v>
      </c>
      <c r="B72" s="1" t="s">
        <v>24</v>
      </c>
      <c r="C72" s="1" t="s">
        <v>140</v>
      </c>
      <c r="D72" s="1" t="s">
        <v>26</v>
      </c>
      <c r="E72" s="1" t="s">
        <v>141</v>
      </c>
      <c r="F72" s="1" t="s">
        <v>29</v>
      </c>
      <c r="G72" s="2">
        <v>18001577</v>
      </c>
      <c r="H72" s="2">
        <v>737</v>
      </c>
      <c r="I72" s="2">
        <v>2</v>
      </c>
      <c r="J72" s="3">
        <v>43458</v>
      </c>
      <c r="K72" s="1" t="s">
        <v>352</v>
      </c>
      <c r="L72" s="3"/>
      <c r="M72" s="2">
        <v>111</v>
      </c>
      <c r="N72" s="2">
        <v>160</v>
      </c>
      <c r="O72" s="1" t="s">
        <v>30</v>
      </c>
      <c r="P72" s="1" t="s">
        <v>30</v>
      </c>
      <c r="Q72" s="1" t="s">
        <v>30</v>
      </c>
      <c r="R72" s="1" t="s">
        <v>30</v>
      </c>
      <c r="S72" s="1" t="s">
        <v>31</v>
      </c>
      <c r="T72" s="1"/>
      <c r="U72" s="1"/>
      <c r="V72" s="1" t="s">
        <v>33</v>
      </c>
      <c r="W72" s="1" t="s">
        <v>34</v>
      </c>
    </row>
    <row r="73" spans="1:23" hidden="1" x14ac:dyDescent="0.25">
      <c r="A73" s="2">
        <v>342414818</v>
      </c>
      <c r="B73" s="1" t="s">
        <v>24</v>
      </c>
      <c r="C73" s="1" t="s">
        <v>140</v>
      </c>
      <c r="D73" s="1" t="s">
        <v>26</v>
      </c>
      <c r="E73" s="1" t="s">
        <v>141</v>
      </c>
      <c r="F73" s="1" t="s">
        <v>29</v>
      </c>
      <c r="G73" s="2">
        <v>18005144</v>
      </c>
      <c r="H73" s="2">
        <v>473</v>
      </c>
      <c r="I73" s="2">
        <v>1</v>
      </c>
      <c r="J73" s="3">
        <v>43458</v>
      </c>
      <c r="K73" s="1" t="s">
        <v>352</v>
      </c>
      <c r="L73" s="3"/>
      <c r="M73" s="2"/>
      <c r="N73" s="2">
        <v>160</v>
      </c>
      <c r="O73" s="1" t="s">
        <v>30</v>
      </c>
      <c r="P73" s="1" t="s">
        <v>30</v>
      </c>
      <c r="Q73" s="1" t="s">
        <v>30</v>
      </c>
      <c r="R73" s="1" t="s">
        <v>30</v>
      </c>
      <c r="S73" s="1" t="s">
        <v>31</v>
      </c>
      <c r="T73" s="1"/>
      <c r="U73" s="1"/>
      <c r="V73" s="1" t="s">
        <v>33</v>
      </c>
      <c r="W73" s="1" t="s">
        <v>34</v>
      </c>
    </row>
    <row r="74" spans="1:23" x14ac:dyDescent="0.25">
      <c r="A74" s="2">
        <v>342417172</v>
      </c>
      <c r="B74" s="1" t="s">
        <v>24</v>
      </c>
      <c r="C74" s="1" t="s">
        <v>58</v>
      </c>
      <c r="D74" s="1" t="s">
        <v>26</v>
      </c>
      <c r="E74" s="1" t="s">
        <v>55</v>
      </c>
      <c r="F74" s="1" t="s">
        <v>29</v>
      </c>
      <c r="G74" s="2">
        <v>5007417</v>
      </c>
      <c r="H74" s="2">
        <v>148</v>
      </c>
      <c r="I74" s="2">
        <v>1</v>
      </c>
      <c r="J74" s="3">
        <v>42989</v>
      </c>
      <c r="K74" s="1" t="s">
        <v>352</v>
      </c>
      <c r="L74" s="3"/>
      <c r="M74" s="2">
        <v>6</v>
      </c>
      <c r="N74" s="2">
        <v>25</v>
      </c>
      <c r="O74" s="1" t="s">
        <v>31</v>
      </c>
      <c r="P74" s="1" t="s">
        <v>31</v>
      </c>
      <c r="Q74" s="1" t="s">
        <v>31</v>
      </c>
      <c r="R74" s="1" t="s">
        <v>31</v>
      </c>
      <c r="S74" s="1" t="s">
        <v>31</v>
      </c>
      <c r="T74" s="1"/>
      <c r="U74" s="1"/>
      <c r="V74" s="1" t="s">
        <v>33</v>
      </c>
      <c r="W74" s="1" t="s">
        <v>34</v>
      </c>
    </row>
    <row r="75" spans="1:23" x14ac:dyDescent="0.25">
      <c r="A75" s="2">
        <v>342419846</v>
      </c>
      <c r="B75" s="1" t="s">
        <v>24</v>
      </c>
      <c r="C75" s="1" t="s">
        <v>144</v>
      </c>
      <c r="D75" s="1" t="s">
        <v>26</v>
      </c>
      <c r="E75" s="1" t="s">
        <v>27</v>
      </c>
      <c r="F75" s="1" t="s">
        <v>29</v>
      </c>
      <c r="G75" s="2">
        <v>10592335</v>
      </c>
      <c r="H75" s="2">
        <v>440</v>
      </c>
      <c r="I75" s="2">
        <v>1</v>
      </c>
      <c r="J75" s="3">
        <v>42964</v>
      </c>
      <c r="K75" s="1" t="s">
        <v>352</v>
      </c>
      <c r="L75" s="3"/>
      <c r="M75" s="2">
        <v>28</v>
      </c>
      <c r="N75" s="2">
        <v>40</v>
      </c>
      <c r="O75" s="1" t="s">
        <v>31</v>
      </c>
      <c r="P75" s="1" t="s">
        <v>31</v>
      </c>
      <c r="Q75" s="1" t="s">
        <v>31</v>
      </c>
      <c r="R75" s="1" t="s">
        <v>31</v>
      </c>
      <c r="S75" s="1" t="s">
        <v>31</v>
      </c>
      <c r="T75" s="1"/>
      <c r="U75" s="1"/>
      <c r="V75" s="1" t="s">
        <v>33</v>
      </c>
      <c r="W75" s="1" t="s">
        <v>34</v>
      </c>
    </row>
    <row r="76" spans="1:23" hidden="1" x14ac:dyDescent="0.25">
      <c r="A76" s="2">
        <v>342420316</v>
      </c>
      <c r="B76" s="1" t="s">
        <v>24</v>
      </c>
      <c r="C76" s="1" t="s">
        <v>145</v>
      </c>
      <c r="D76" s="1" t="s">
        <v>26</v>
      </c>
      <c r="E76" s="1" t="s">
        <v>107</v>
      </c>
      <c r="F76" s="1" t="s">
        <v>29</v>
      </c>
      <c r="G76" s="2">
        <v>23175801</v>
      </c>
      <c r="H76" s="2">
        <v>503</v>
      </c>
      <c r="I76" s="2">
        <v>1</v>
      </c>
      <c r="J76" s="3">
        <v>45246</v>
      </c>
      <c r="K76" s="1" t="s">
        <v>352</v>
      </c>
      <c r="L76" s="3"/>
      <c r="M76" s="2">
        <v>17</v>
      </c>
      <c r="N76" s="2">
        <v>25</v>
      </c>
      <c r="O76" s="1" t="s">
        <v>31</v>
      </c>
      <c r="P76" s="1" t="s">
        <v>30</v>
      </c>
      <c r="Q76" s="1" t="s">
        <v>30</v>
      </c>
      <c r="R76" s="1" t="s">
        <v>30</v>
      </c>
      <c r="S76" s="1" t="s">
        <v>31</v>
      </c>
      <c r="T76" s="1"/>
      <c r="U76" s="1"/>
      <c r="V76" s="1" t="s">
        <v>33</v>
      </c>
      <c r="W76" s="1" t="s">
        <v>34</v>
      </c>
    </row>
    <row r="77" spans="1:23" hidden="1" x14ac:dyDescent="0.25">
      <c r="A77" s="2">
        <v>342420807</v>
      </c>
      <c r="B77" s="1" t="s">
        <v>24</v>
      </c>
      <c r="C77" s="1" t="s">
        <v>146</v>
      </c>
      <c r="D77" s="1" t="s">
        <v>26</v>
      </c>
      <c r="E77" s="1" t="s">
        <v>27</v>
      </c>
      <c r="F77" s="1" t="s">
        <v>29</v>
      </c>
      <c r="G77" s="2">
        <v>23562525</v>
      </c>
      <c r="H77" s="2">
        <v>503</v>
      </c>
      <c r="I77" s="2">
        <v>1</v>
      </c>
      <c r="J77" s="3">
        <v>45281</v>
      </c>
      <c r="K77" s="1" t="s">
        <v>352</v>
      </c>
      <c r="L77" s="3"/>
      <c r="M77" s="2">
        <v>44</v>
      </c>
      <c r="N77" s="2">
        <v>63</v>
      </c>
      <c r="O77" s="1" t="s">
        <v>31</v>
      </c>
      <c r="P77" s="1" t="s">
        <v>30</v>
      </c>
      <c r="Q77" s="1" t="s">
        <v>30</v>
      </c>
      <c r="R77" s="1" t="s">
        <v>30</v>
      </c>
      <c r="S77" s="1" t="s">
        <v>31</v>
      </c>
      <c r="T77" s="1"/>
      <c r="U77" s="1"/>
      <c r="V77" s="1" t="s">
        <v>33</v>
      </c>
      <c r="W77" s="1" t="s">
        <v>34</v>
      </c>
    </row>
    <row r="78" spans="1:23" x14ac:dyDescent="0.25">
      <c r="A78" s="2">
        <v>342421582</v>
      </c>
      <c r="B78" s="1" t="s">
        <v>24</v>
      </c>
      <c r="C78" s="1" t="s">
        <v>147</v>
      </c>
      <c r="D78" s="1" t="s">
        <v>26</v>
      </c>
      <c r="E78" s="1"/>
      <c r="F78" s="1" t="s">
        <v>29</v>
      </c>
      <c r="G78" s="2">
        <v>12582292</v>
      </c>
      <c r="H78" s="2">
        <v>467</v>
      </c>
      <c r="I78" s="2">
        <v>1</v>
      </c>
      <c r="J78" s="3">
        <v>42992</v>
      </c>
      <c r="K78" s="1" t="s">
        <v>352</v>
      </c>
      <c r="L78" s="3"/>
      <c r="M78" s="2">
        <v>44</v>
      </c>
      <c r="N78" s="2">
        <v>63</v>
      </c>
      <c r="O78" s="1" t="s">
        <v>30</v>
      </c>
      <c r="P78" s="1" t="s">
        <v>31</v>
      </c>
      <c r="Q78" s="1" t="s">
        <v>31</v>
      </c>
      <c r="R78" s="1" t="s">
        <v>31</v>
      </c>
      <c r="S78" s="1" t="s">
        <v>31</v>
      </c>
      <c r="T78" s="1"/>
      <c r="U78" s="1"/>
      <c r="V78" s="1" t="s">
        <v>33</v>
      </c>
      <c r="W78" s="1" t="s">
        <v>34</v>
      </c>
    </row>
    <row r="79" spans="1:23" hidden="1" x14ac:dyDescent="0.25">
      <c r="A79" s="2">
        <v>342430757</v>
      </c>
      <c r="B79" s="1" t="s">
        <v>24</v>
      </c>
      <c r="C79" s="1" t="s">
        <v>148</v>
      </c>
      <c r="D79" s="1" t="s">
        <v>26</v>
      </c>
      <c r="E79" s="1" t="s">
        <v>107</v>
      </c>
      <c r="F79" s="1" t="s">
        <v>29</v>
      </c>
      <c r="G79" s="2">
        <v>23175794</v>
      </c>
      <c r="H79" s="2">
        <v>503</v>
      </c>
      <c r="I79" s="2">
        <v>1</v>
      </c>
      <c r="J79" s="3">
        <v>45246</v>
      </c>
      <c r="K79" s="1" t="s">
        <v>352</v>
      </c>
      <c r="L79" s="3"/>
      <c r="M79" s="2">
        <v>17</v>
      </c>
      <c r="N79" s="2">
        <v>25</v>
      </c>
      <c r="O79" s="1" t="s">
        <v>31</v>
      </c>
      <c r="P79" s="1" t="s">
        <v>31</v>
      </c>
      <c r="Q79" s="1" t="s">
        <v>30</v>
      </c>
      <c r="R79" s="1" t="s">
        <v>30</v>
      </c>
      <c r="S79" s="1" t="s">
        <v>31</v>
      </c>
      <c r="T79" s="1"/>
      <c r="U79" s="1"/>
      <c r="V79" s="1" t="s">
        <v>33</v>
      </c>
      <c r="W79" s="1" t="s">
        <v>34</v>
      </c>
    </row>
    <row r="80" spans="1:23" hidden="1" x14ac:dyDescent="0.25">
      <c r="A80" s="2">
        <v>342433345</v>
      </c>
      <c r="B80" s="1" t="s">
        <v>24</v>
      </c>
      <c r="C80" s="1" t="s">
        <v>149</v>
      </c>
      <c r="D80" s="1" t="s">
        <v>26</v>
      </c>
      <c r="E80" s="1" t="s">
        <v>150</v>
      </c>
      <c r="F80" s="1" t="s">
        <v>29</v>
      </c>
      <c r="G80" s="2">
        <v>19004491</v>
      </c>
      <c r="H80" s="2">
        <v>737</v>
      </c>
      <c r="I80" s="2">
        <v>5</v>
      </c>
      <c r="J80" s="3">
        <v>43900</v>
      </c>
      <c r="K80" s="1" t="s">
        <v>352</v>
      </c>
      <c r="L80" s="3"/>
      <c r="M80" s="2">
        <v>87</v>
      </c>
      <c r="N80" s="2">
        <v>25</v>
      </c>
      <c r="O80" s="1" t="s">
        <v>31</v>
      </c>
      <c r="P80" s="1" t="s">
        <v>30</v>
      </c>
      <c r="Q80" s="1" t="s">
        <v>30</v>
      </c>
      <c r="R80" s="1" t="s">
        <v>30</v>
      </c>
      <c r="S80" s="1" t="s">
        <v>31</v>
      </c>
      <c r="T80" s="1"/>
      <c r="U80" s="1"/>
      <c r="V80" s="1" t="s">
        <v>33</v>
      </c>
      <c r="W80" s="1" t="s">
        <v>34</v>
      </c>
    </row>
    <row r="81" spans="1:23" x14ac:dyDescent="0.25">
      <c r="A81" s="2">
        <v>342433736</v>
      </c>
      <c r="B81" s="1" t="s">
        <v>24</v>
      </c>
      <c r="C81" s="1" t="s">
        <v>152</v>
      </c>
      <c r="D81" s="1" t="s">
        <v>26</v>
      </c>
      <c r="E81" s="1" t="s">
        <v>84</v>
      </c>
      <c r="F81" s="1" t="s">
        <v>29</v>
      </c>
      <c r="G81" s="2">
        <v>38744997</v>
      </c>
      <c r="H81" s="2">
        <v>490</v>
      </c>
      <c r="I81" s="2">
        <v>1</v>
      </c>
      <c r="J81" s="3">
        <v>42971</v>
      </c>
      <c r="K81" s="1" t="s">
        <v>352</v>
      </c>
      <c r="L81" s="3"/>
      <c r="M81" s="2">
        <v>44</v>
      </c>
      <c r="N81" s="2">
        <v>63</v>
      </c>
      <c r="O81" s="1" t="s">
        <v>31</v>
      </c>
      <c r="P81" s="1" t="s">
        <v>31</v>
      </c>
      <c r="Q81" s="1" t="s">
        <v>31</v>
      </c>
      <c r="R81" s="1" t="s">
        <v>31</v>
      </c>
      <c r="S81" s="1" t="s">
        <v>31</v>
      </c>
      <c r="T81" s="1"/>
      <c r="U81" s="1"/>
      <c r="V81" s="1" t="s">
        <v>33</v>
      </c>
      <c r="W81" s="1" t="s">
        <v>34</v>
      </c>
    </row>
    <row r="82" spans="1:23" x14ac:dyDescent="0.25">
      <c r="A82" s="2">
        <v>342434657</v>
      </c>
      <c r="B82" s="1" t="s">
        <v>24</v>
      </c>
      <c r="C82" s="1" t="s">
        <v>153</v>
      </c>
      <c r="D82" s="1" t="s">
        <v>26</v>
      </c>
      <c r="E82" s="1" t="s">
        <v>48</v>
      </c>
      <c r="F82" s="1" t="s">
        <v>29</v>
      </c>
      <c r="G82" s="2">
        <v>3009442</v>
      </c>
      <c r="H82" s="2">
        <v>443</v>
      </c>
      <c r="I82" s="2">
        <v>1</v>
      </c>
      <c r="J82" s="3">
        <v>42970</v>
      </c>
      <c r="K82" s="1" t="s">
        <v>352</v>
      </c>
      <c r="L82" s="3"/>
      <c r="M82" s="2">
        <v>44</v>
      </c>
      <c r="N82" s="2">
        <v>63</v>
      </c>
      <c r="O82" s="1" t="s">
        <v>31</v>
      </c>
      <c r="P82" s="1" t="s">
        <v>31</v>
      </c>
      <c r="Q82" s="1" t="s">
        <v>31</v>
      </c>
      <c r="R82" s="1" t="s">
        <v>31</v>
      </c>
      <c r="S82" s="1" t="s">
        <v>31</v>
      </c>
      <c r="T82" s="1"/>
      <c r="U82" s="1"/>
      <c r="V82" s="1" t="s">
        <v>33</v>
      </c>
      <c r="W82" s="1" t="s">
        <v>34</v>
      </c>
    </row>
    <row r="83" spans="1:23" x14ac:dyDescent="0.25">
      <c r="A83" s="2">
        <v>342444176</v>
      </c>
      <c r="B83" s="1" t="s">
        <v>24</v>
      </c>
      <c r="C83" s="1" t="s">
        <v>154</v>
      </c>
      <c r="D83" s="1" t="s">
        <v>26</v>
      </c>
      <c r="E83" s="1" t="s">
        <v>155</v>
      </c>
      <c r="F83" s="1" t="s">
        <v>29</v>
      </c>
      <c r="G83" s="2">
        <v>38754504</v>
      </c>
      <c r="H83" s="2">
        <v>490</v>
      </c>
      <c r="I83" s="2">
        <v>1</v>
      </c>
      <c r="J83" s="3">
        <v>42970</v>
      </c>
      <c r="K83" s="1" t="s">
        <v>352</v>
      </c>
      <c r="L83" s="3"/>
      <c r="M83" s="2">
        <v>28</v>
      </c>
      <c r="N83" s="2">
        <v>25</v>
      </c>
      <c r="O83" s="1" t="s">
        <v>31</v>
      </c>
      <c r="P83" s="1" t="s">
        <v>31</v>
      </c>
      <c r="Q83" s="1" t="s">
        <v>31</v>
      </c>
      <c r="R83" s="1" t="s">
        <v>31</v>
      </c>
      <c r="S83" s="1" t="s">
        <v>31</v>
      </c>
      <c r="T83" s="1"/>
      <c r="U83" s="1"/>
      <c r="V83" s="1" t="s">
        <v>33</v>
      </c>
      <c r="W83" s="1" t="s">
        <v>34</v>
      </c>
    </row>
    <row r="84" spans="1:23" x14ac:dyDescent="0.25">
      <c r="A84" s="2">
        <v>342456223</v>
      </c>
      <c r="B84" s="1" t="s">
        <v>24</v>
      </c>
      <c r="C84" s="1" t="s">
        <v>156</v>
      </c>
      <c r="D84" s="1" t="s">
        <v>26</v>
      </c>
      <c r="E84" s="1" t="s">
        <v>48</v>
      </c>
      <c r="F84" s="1" t="s">
        <v>29</v>
      </c>
      <c r="G84" s="2">
        <v>24428250</v>
      </c>
      <c r="H84" s="2">
        <v>503</v>
      </c>
      <c r="I84" s="2">
        <v>1</v>
      </c>
      <c r="J84" s="3">
        <v>45677</v>
      </c>
      <c r="K84" s="1" t="s">
        <v>352</v>
      </c>
      <c r="L84" s="3"/>
      <c r="M84" s="2">
        <v>17</v>
      </c>
      <c r="N84" s="2">
        <v>25</v>
      </c>
      <c r="O84" s="1" t="s">
        <v>31</v>
      </c>
      <c r="P84" s="1" t="s">
        <v>30</v>
      </c>
      <c r="Q84" s="1" t="s">
        <v>31</v>
      </c>
      <c r="R84" s="1" t="s">
        <v>30</v>
      </c>
      <c r="S84" s="1" t="s">
        <v>31</v>
      </c>
      <c r="T84" s="1"/>
      <c r="U84" s="1"/>
      <c r="V84" s="1" t="s">
        <v>33</v>
      </c>
      <c r="W84" s="1" t="s">
        <v>34</v>
      </c>
    </row>
    <row r="85" spans="1:23" x14ac:dyDescent="0.25">
      <c r="A85" s="2">
        <v>342458357</v>
      </c>
      <c r="B85" s="1" t="s">
        <v>24</v>
      </c>
      <c r="C85" s="1" t="s">
        <v>157</v>
      </c>
      <c r="D85" s="1" t="s">
        <v>26</v>
      </c>
      <c r="E85" s="1"/>
      <c r="F85" s="1" t="s">
        <v>29</v>
      </c>
      <c r="G85" s="2">
        <v>34468934</v>
      </c>
      <c r="H85" s="2">
        <v>442</v>
      </c>
      <c r="I85" s="2">
        <v>1</v>
      </c>
      <c r="J85" s="3">
        <v>42974</v>
      </c>
      <c r="K85" s="1" t="s">
        <v>352</v>
      </c>
      <c r="L85" s="3"/>
      <c r="M85" s="2">
        <v>17</v>
      </c>
      <c r="N85" s="2">
        <v>25</v>
      </c>
      <c r="O85" s="1" t="s">
        <v>31</v>
      </c>
      <c r="P85" s="1" t="s">
        <v>31</v>
      </c>
      <c r="Q85" s="1" t="s">
        <v>31</v>
      </c>
      <c r="R85" s="1" t="s">
        <v>31</v>
      </c>
      <c r="S85" s="1" t="s">
        <v>31</v>
      </c>
      <c r="T85" s="1"/>
      <c r="U85" s="1"/>
      <c r="V85" s="1" t="s">
        <v>33</v>
      </c>
      <c r="W85" s="1" t="s">
        <v>34</v>
      </c>
    </row>
    <row r="86" spans="1:23" x14ac:dyDescent="0.25">
      <c r="A86" s="2">
        <v>342461053</v>
      </c>
      <c r="B86" s="1" t="s">
        <v>24</v>
      </c>
      <c r="C86" s="1" t="s">
        <v>158</v>
      </c>
      <c r="D86" s="1" t="s">
        <v>26</v>
      </c>
      <c r="E86" s="1"/>
      <c r="F86" s="1" t="s">
        <v>29</v>
      </c>
      <c r="G86" s="2">
        <v>5090618</v>
      </c>
      <c r="H86" s="2">
        <v>77</v>
      </c>
      <c r="I86" s="2">
        <v>1</v>
      </c>
      <c r="J86" s="3">
        <v>42970</v>
      </c>
      <c r="K86" s="1" t="s">
        <v>352</v>
      </c>
      <c r="L86" s="3"/>
      <c r="M86" s="2">
        <v>17</v>
      </c>
      <c r="N86" s="2">
        <v>25</v>
      </c>
      <c r="O86" s="1" t="s">
        <v>31</v>
      </c>
      <c r="P86" s="1" t="s">
        <v>31</v>
      </c>
      <c r="Q86" s="1" t="s">
        <v>31</v>
      </c>
      <c r="R86" s="1" t="s">
        <v>31</v>
      </c>
      <c r="S86" s="1" t="s">
        <v>31</v>
      </c>
      <c r="T86" s="1"/>
      <c r="U86" s="1"/>
      <c r="V86" s="1" t="s">
        <v>33</v>
      </c>
      <c r="W86" s="1" t="s">
        <v>34</v>
      </c>
    </row>
    <row r="87" spans="1:23" hidden="1" x14ac:dyDescent="0.25">
      <c r="A87" s="2">
        <v>342463289</v>
      </c>
      <c r="B87" s="1" t="s">
        <v>24</v>
      </c>
      <c r="C87" s="1" t="s">
        <v>159</v>
      </c>
      <c r="D87" s="1" t="s">
        <v>26</v>
      </c>
      <c r="E87" s="1"/>
      <c r="F87" s="1" t="s">
        <v>29</v>
      </c>
      <c r="G87" s="2">
        <v>19030269</v>
      </c>
      <c r="H87" s="2">
        <v>510</v>
      </c>
      <c r="I87" s="2">
        <v>1</v>
      </c>
      <c r="J87" s="3">
        <v>44116</v>
      </c>
      <c r="K87" s="1" t="s">
        <v>352</v>
      </c>
      <c r="L87" s="3"/>
      <c r="M87" s="2">
        <v>55</v>
      </c>
      <c r="N87" s="2">
        <v>80</v>
      </c>
      <c r="O87" s="1" t="s">
        <v>30</v>
      </c>
      <c r="P87" s="1" t="s">
        <v>30</v>
      </c>
      <c r="Q87" s="1" t="s">
        <v>30</v>
      </c>
      <c r="R87" s="1" t="s">
        <v>30</v>
      </c>
      <c r="S87" s="1" t="s">
        <v>31</v>
      </c>
      <c r="T87" s="1"/>
      <c r="U87" s="1"/>
      <c r="V87" s="1" t="s">
        <v>33</v>
      </c>
      <c r="W87" s="1" t="s">
        <v>34</v>
      </c>
    </row>
    <row r="88" spans="1:23" x14ac:dyDescent="0.25">
      <c r="A88" s="2">
        <v>342465958</v>
      </c>
      <c r="B88" s="1" t="s">
        <v>24</v>
      </c>
      <c r="C88" s="1" t="s">
        <v>160</v>
      </c>
      <c r="D88" s="1" t="s">
        <v>26</v>
      </c>
      <c r="E88" s="1"/>
      <c r="F88" s="1" t="s">
        <v>29</v>
      </c>
      <c r="G88" s="2">
        <v>3865702</v>
      </c>
      <c r="H88" s="2">
        <v>446</v>
      </c>
      <c r="I88" s="2">
        <v>1</v>
      </c>
      <c r="J88" s="3">
        <v>42971</v>
      </c>
      <c r="K88" s="1" t="s">
        <v>352</v>
      </c>
      <c r="L88" s="3"/>
      <c r="M88" s="2">
        <v>24</v>
      </c>
      <c r="N88" s="2">
        <v>35</v>
      </c>
      <c r="O88" s="1" t="s">
        <v>31</v>
      </c>
      <c r="P88" s="1" t="s">
        <v>31</v>
      </c>
      <c r="Q88" s="1" t="s">
        <v>31</v>
      </c>
      <c r="R88" s="1" t="s">
        <v>31</v>
      </c>
      <c r="S88" s="1" t="s">
        <v>31</v>
      </c>
      <c r="T88" s="1"/>
      <c r="U88" s="1"/>
      <c r="V88" s="1" t="s">
        <v>33</v>
      </c>
      <c r="W88" s="1" t="s">
        <v>34</v>
      </c>
    </row>
    <row r="89" spans="1:23" x14ac:dyDescent="0.25">
      <c r="A89" s="2">
        <v>342466278</v>
      </c>
      <c r="B89" s="1" t="s">
        <v>24</v>
      </c>
      <c r="C89" s="1" t="s">
        <v>161</v>
      </c>
      <c r="D89" s="1" t="s">
        <v>26</v>
      </c>
      <c r="E89" s="1" t="s">
        <v>162</v>
      </c>
      <c r="F89" s="1" t="s">
        <v>29</v>
      </c>
      <c r="G89" s="2">
        <v>19006344</v>
      </c>
      <c r="H89" s="2">
        <v>737</v>
      </c>
      <c r="I89" s="2">
        <v>4</v>
      </c>
      <c r="J89" s="3">
        <v>43963</v>
      </c>
      <c r="K89" s="1" t="s">
        <v>352</v>
      </c>
      <c r="L89" s="3"/>
      <c r="M89" s="2">
        <v>173</v>
      </c>
      <c r="N89" s="2">
        <v>250</v>
      </c>
      <c r="O89" s="1" t="s">
        <v>30</v>
      </c>
      <c r="P89" s="1" t="s">
        <v>31</v>
      </c>
      <c r="Q89" s="1" t="s">
        <v>31</v>
      </c>
      <c r="R89" s="1" t="s">
        <v>31</v>
      </c>
      <c r="S89" s="1" t="s">
        <v>31</v>
      </c>
      <c r="T89" s="1"/>
      <c r="U89" s="1"/>
      <c r="V89" s="1" t="s">
        <v>33</v>
      </c>
      <c r="W89" s="1" t="s">
        <v>34</v>
      </c>
    </row>
    <row r="90" spans="1:23" hidden="1" x14ac:dyDescent="0.25">
      <c r="A90" s="2">
        <v>342466278</v>
      </c>
      <c r="B90" s="1" t="s">
        <v>24</v>
      </c>
      <c r="C90" s="1" t="s">
        <v>161</v>
      </c>
      <c r="D90" s="1" t="s">
        <v>26</v>
      </c>
      <c r="E90" s="1" t="s">
        <v>162</v>
      </c>
      <c r="F90" s="1" t="s">
        <v>29</v>
      </c>
      <c r="G90" s="2">
        <v>20000888</v>
      </c>
      <c r="H90" s="2">
        <v>473</v>
      </c>
      <c r="I90" s="2">
        <v>1</v>
      </c>
      <c r="J90" s="3">
        <v>44131</v>
      </c>
      <c r="K90" s="1" t="s">
        <v>352</v>
      </c>
      <c r="L90" s="3"/>
      <c r="M90" s="2"/>
      <c r="N90" s="2">
        <v>250</v>
      </c>
      <c r="O90" s="1" t="s">
        <v>30</v>
      </c>
      <c r="P90" s="1" t="s">
        <v>31</v>
      </c>
      <c r="Q90" s="1" t="s">
        <v>31</v>
      </c>
      <c r="R90" s="1" t="s">
        <v>31</v>
      </c>
      <c r="S90" s="1" t="s">
        <v>31</v>
      </c>
      <c r="T90" s="1"/>
      <c r="U90" s="1"/>
      <c r="V90" s="1" t="s">
        <v>33</v>
      </c>
      <c r="W90" s="1" t="s">
        <v>34</v>
      </c>
    </row>
    <row r="91" spans="1:23" hidden="1" x14ac:dyDescent="0.25">
      <c r="A91" s="2">
        <v>342466278</v>
      </c>
      <c r="B91" s="1" t="s">
        <v>24</v>
      </c>
      <c r="C91" s="1" t="s">
        <v>161</v>
      </c>
      <c r="D91" s="1" t="s">
        <v>26</v>
      </c>
      <c r="E91" s="1" t="s">
        <v>162</v>
      </c>
      <c r="F91" s="1" t="s">
        <v>29</v>
      </c>
      <c r="G91" s="2">
        <v>20001445</v>
      </c>
      <c r="H91" s="2">
        <v>473</v>
      </c>
      <c r="I91" s="2">
        <v>1</v>
      </c>
      <c r="J91" s="3">
        <v>44305</v>
      </c>
      <c r="K91" s="1" t="s">
        <v>352</v>
      </c>
      <c r="L91" s="3"/>
      <c r="M91" s="2"/>
      <c r="N91" s="2">
        <v>250</v>
      </c>
      <c r="O91" s="1" t="s">
        <v>30</v>
      </c>
      <c r="P91" s="1" t="s">
        <v>31</v>
      </c>
      <c r="Q91" s="1" t="s">
        <v>31</v>
      </c>
      <c r="R91" s="1" t="s">
        <v>31</v>
      </c>
      <c r="S91" s="1" t="s">
        <v>31</v>
      </c>
      <c r="T91" s="1"/>
      <c r="U91" s="1"/>
      <c r="V91" s="1" t="s">
        <v>33</v>
      </c>
      <c r="W91" s="1" t="s">
        <v>34</v>
      </c>
    </row>
    <row r="92" spans="1:23" hidden="1" x14ac:dyDescent="0.25">
      <c r="A92" s="2">
        <v>342466278</v>
      </c>
      <c r="B92" s="1" t="s">
        <v>24</v>
      </c>
      <c r="C92" s="1" t="s">
        <v>161</v>
      </c>
      <c r="D92" s="1" t="s">
        <v>26</v>
      </c>
      <c r="E92" s="1" t="s">
        <v>162</v>
      </c>
      <c r="F92" s="1" t="s">
        <v>29</v>
      </c>
      <c r="G92" s="2">
        <v>20001451</v>
      </c>
      <c r="H92" s="2">
        <v>473</v>
      </c>
      <c r="I92" s="2">
        <v>1</v>
      </c>
      <c r="J92" s="3">
        <v>44305</v>
      </c>
      <c r="K92" s="1" t="s">
        <v>352</v>
      </c>
      <c r="L92" s="3"/>
      <c r="M92" s="2"/>
      <c r="N92" s="2">
        <v>250</v>
      </c>
      <c r="O92" s="1" t="s">
        <v>30</v>
      </c>
      <c r="P92" s="1" t="s">
        <v>31</v>
      </c>
      <c r="Q92" s="1" t="s">
        <v>31</v>
      </c>
      <c r="R92" s="1" t="s">
        <v>31</v>
      </c>
      <c r="S92" s="1" t="s">
        <v>31</v>
      </c>
      <c r="T92" s="1"/>
      <c r="U92" s="1"/>
      <c r="V92" s="1" t="s">
        <v>33</v>
      </c>
      <c r="W92" s="1" t="s">
        <v>34</v>
      </c>
    </row>
    <row r="93" spans="1:23" x14ac:dyDescent="0.25">
      <c r="A93" s="2">
        <v>342471967</v>
      </c>
      <c r="B93" s="1" t="s">
        <v>24</v>
      </c>
      <c r="C93" s="1" t="s">
        <v>164</v>
      </c>
      <c r="D93" s="1" t="s">
        <v>26</v>
      </c>
      <c r="E93" s="1"/>
      <c r="F93" s="1" t="s">
        <v>29</v>
      </c>
      <c r="G93" s="2">
        <v>12578657</v>
      </c>
      <c r="H93" s="2">
        <v>467</v>
      </c>
      <c r="I93" s="2">
        <v>1</v>
      </c>
      <c r="J93" s="3">
        <v>42964</v>
      </c>
      <c r="K93" s="1" t="s">
        <v>352</v>
      </c>
      <c r="L93" s="3"/>
      <c r="M93" s="2">
        <v>17</v>
      </c>
      <c r="N93" s="2">
        <v>25</v>
      </c>
      <c r="O93" s="1" t="s">
        <v>30</v>
      </c>
      <c r="P93" s="1" t="s">
        <v>31</v>
      </c>
      <c r="Q93" s="1" t="s">
        <v>31</v>
      </c>
      <c r="R93" s="1" t="s">
        <v>31</v>
      </c>
      <c r="S93" s="1" t="s">
        <v>31</v>
      </c>
      <c r="T93" s="1"/>
      <c r="U93" s="1"/>
      <c r="V93" s="1" t="s">
        <v>33</v>
      </c>
      <c r="W93" s="1" t="s">
        <v>34</v>
      </c>
    </row>
    <row r="94" spans="1:23" x14ac:dyDescent="0.25">
      <c r="A94" s="2">
        <v>342475862</v>
      </c>
      <c r="B94" s="1" t="s">
        <v>24</v>
      </c>
      <c r="C94" s="1" t="s">
        <v>165</v>
      </c>
      <c r="D94" s="1" t="s">
        <v>26</v>
      </c>
      <c r="E94" s="1" t="s">
        <v>166</v>
      </c>
      <c r="F94" s="1" t="s">
        <v>29</v>
      </c>
      <c r="G94" s="2">
        <v>3865707</v>
      </c>
      <c r="H94" s="2">
        <v>446</v>
      </c>
      <c r="I94" s="2">
        <v>1</v>
      </c>
      <c r="J94" s="3">
        <v>42971</v>
      </c>
      <c r="K94" s="1" t="s">
        <v>352</v>
      </c>
      <c r="L94" s="3"/>
      <c r="M94" s="2">
        <v>44</v>
      </c>
      <c r="N94" s="2">
        <v>63</v>
      </c>
      <c r="O94" s="1" t="s">
        <v>31</v>
      </c>
      <c r="P94" s="1" t="s">
        <v>31</v>
      </c>
      <c r="Q94" s="1" t="s">
        <v>31</v>
      </c>
      <c r="R94" s="1" t="s">
        <v>31</v>
      </c>
      <c r="S94" s="1" t="s">
        <v>31</v>
      </c>
      <c r="T94" s="1"/>
      <c r="U94" s="1"/>
      <c r="V94" s="1" t="s">
        <v>33</v>
      </c>
      <c r="W94" s="1" t="s">
        <v>34</v>
      </c>
    </row>
    <row r="95" spans="1:23" x14ac:dyDescent="0.25">
      <c r="A95" s="2">
        <v>342476616</v>
      </c>
      <c r="B95" s="1" t="s">
        <v>24</v>
      </c>
      <c r="C95" s="1" t="s">
        <v>167</v>
      </c>
      <c r="D95" s="1" t="s">
        <v>26</v>
      </c>
      <c r="E95" s="1" t="s">
        <v>168</v>
      </c>
      <c r="F95" s="1" t="s">
        <v>29</v>
      </c>
      <c r="G95" s="2">
        <v>39812481</v>
      </c>
      <c r="H95" s="2">
        <v>442</v>
      </c>
      <c r="I95" s="2">
        <v>1</v>
      </c>
      <c r="J95" s="3">
        <v>42992</v>
      </c>
      <c r="K95" s="1" t="s">
        <v>352</v>
      </c>
      <c r="L95" s="3"/>
      <c r="M95" s="2">
        <v>28</v>
      </c>
      <c r="N95" s="2">
        <v>40</v>
      </c>
      <c r="O95" s="1" t="s">
        <v>31</v>
      </c>
      <c r="P95" s="1" t="s">
        <v>31</v>
      </c>
      <c r="Q95" s="1" t="s">
        <v>31</v>
      </c>
      <c r="R95" s="1" t="s">
        <v>31</v>
      </c>
      <c r="S95" s="1" t="s">
        <v>31</v>
      </c>
      <c r="T95" s="1"/>
      <c r="U95" s="1"/>
      <c r="V95" s="1" t="s">
        <v>33</v>
      </c>
      <c r="W95" s="1" t="s">
        <v>34</v>
      </c>
    </row>
    <row r="96" spans="1:23" hidden="1" x14ac:dyDescent="0.25">
      <c r="A96" s="2">
        <v>342476688</v>
      </c>
      <c r="B96" s="1" t="s">
        <v>24</v>
      </c>
      <c r="C96" s="1" t="s">
        <v>169</v>
      </c>
      <c r="D96" s="1" t="s">
        <v>26</v>
      </c>
      <c r="E96" s="1" t="s">
        <v>107</v>
      </c>
      <c r="F96" s="1" t="s">
        <v>29</v>
      </c>
      <c r="G96" s="2">
        <v>23559524</v>
      </c>
      <c r="H96" s="2">
        <v>503</v>
      </c>
      <c r="I96" s="2">
        <v>1</v>
      </c>
      <c r="J96" s="3">
        <v>45238</v>
      </c>
      <c r="K96" s="1" t="s">
        <v>352</v>
      </c>
      <c r="L96" s="3"/>
      <c r="M96" s="2">
        <v>44</v>
      </c>
      <c r="N96" s="2">
        <v>63</v>
      </c>
      <c r="O96" s="1" t="s">
        <v>31</v>
      </c>
      <c r="P96" s="1" t="s">
        <v>30</v>
      </c>
      <c r="Q96" s="1" t="s">
        <v>30</v>
      </c>
      <c r="R96" s="1" t="s">
        <v>30</v>
      </c>
      <c r="S96" s="1" t="s">
        <v>31</v>
      </c>
      <c r="T96" s="1"/>
      <c r="U96" s="1"/>
      <c r="V96" s="1" t="s">
        <v>33</v>
      </c>
      <c r="W96" s="1" t="s">
        <v>34</v>
      </c>
    </row>
    <row r="97" spans="1:23" x14ac:dyDescent="0.25">
      <c r="A97" s="2">
        <v>342478875</v>
      </c>
      <c r="B97" s="1" t="s">
        <v>24</v>
      </c>
      <c r="C97" s="1" t="s">
        <v>170</v>
      </c>
      <c r="D97" s="1" t="s">
        <v>26</v>
      </c>
      <c r="E97" s="1" t="s">
        <v>27</v>
      </c>
      <c r="F97" s="1" t="s">
        <v>29</v>
      </c>
      <c r="G97" s="2">
        <v>18003586</v>
      </c>
      <c r="H97" s="2">
        <v>473</v>
      </c>
      <c r="I97" s="2">
        <v>1</v>
      </c>
      <c r="J97" s="3">
        <v>43492</v>
      </c>
      <c r="K97" s="1" t="s">
        <v>352</v>
      </c>
      <c r="L97" s="3"/>
      <c r="M97" s="2">
        <v>17</v>
      </c>
      <c r="N97" s="2">
        <v>25</v>
      </c>
      <c r="O97" s="1" t="s">
        <v>30</v>
      </c>
      <c r="P97" s="1" t="s">
        <v>31</v>
      </c>
      <c r="Q97" s="1" t="s">
        <v>31</v>
      </c>
      <c r="R97" s="1" t="s">
        <v>31</v>
      </c>
      <c r="S97" s="1" t="s">
        <v>31</v>
      </c>
      <c r="T97" s="1"/>
      <c r="U97" s="1"/>
      <c r="V97" s="1" t="s">
        <v>33</v>
      </c>
      <c r="W97" s="1" t="s">
        <v>34</v>
      </c>
    </row>
    <row r="98" spans="1:23" x14ac:dyDescent="0.25">
      <c r="A98" s="2">
        <v>342480712</v>
      </c>
      <c r="B98" s="1" t="s">
        <v>24</v>
      </c>
      <c r="C98" s="1" t="s">
        <v>171</v>
      </c>
      <c r="D98" s="1" t="s">
        <v>26</v>
      </c>
      <c r="E98" s="1" t="s">
        <v>27</v>
      </c>
      <c r="F98" s="1" t="s">
        <v>29</v>
      </c>
      <c r="G98" s="2">
        <v>38753535</v>
      </c>
      <c r="H98" s="2">
        <v>490</v>
      </c>
      <c r="I98" s="2">
        <v>1</v>
      </c>
      <c r="J98" s="3">
        <v>42974</v>
      </c>
      <c r="K98" s="1" t="s">
        <v>352</v>
      </c>
      <c r="L98" s="3"/>
      <c r="M98" s="2">
        <v>17</v>
      </c>
      <c r="N98" s="2">
        <v>25</v>
      </c>
      <c r="O98" s="1" t="s">
        <v>31</v>
      </c>
      <c r="P98" s="1" t="s">
        <v>31</v>
      </c>
      <c r="Q98" s="1" t="s">
        <v>31</v>
      </c>
      <c r="R98" s="1" t="s">
        <v>31</v>
      </c>
      <c r="S98" s="1" t="s">
        <v>31</v>
      </c>
      <c r="T98" s="1"/>
      <c r="U98" s="1"/>
      <c r="V98" s="1" t="s">
        <v>33</v>
      </c>
      <c r="W98" s="1" t="s">
        <v>34</v>
      </c>
    </row>
    <row r="99" spans="1:23" x14ac:dyDescent="0.25">
      <c r="A99" s="2">
        <v>342482438</v>
      </c>
      <c r="B99" s="1" t="s">
        <v>24</v>
      </c>
      <c r="C99" s="1" t="s">
        <v>172</v>
      </c>
      <c r="D99" s="1" t="s">
        <v>26</v>
      </c>
      <c r="E99" s="1" t="s">
        <v>173</v>
      </c>
      <c r="F99" s="1" t="s">
        <v>29</v>
      </c>
      <c r="G99" s="2">
        <v>3009478</v>
      </c>
      <c r="H99" s="2">
        <v>443</v>
      </c>
      <c r="I99" s="2">
        <v>1</v>
      </c>
      <c r="J99" s="3">
        <v>42970</v>
      </c>
      <c r="K99" s="1" t="s">
        <v>352</v>
      </c>
      <c r="L99" s="3"/>
      <c r="M99" s="2">
        <v>17</v>
      </c>
      <c r="N99" s="2">
        <v>25</v>
      </c>
      <c r="O99" s="1" t="s">
        <v>31</v>
      </c>
      <c r="P99" s="1" t="s">
        <v>31</v>
      </c>
      <c r="Q99" s="1" t="s">
        <v>31</v>
      </c>
      <c r="R99" s="1" t="s">
        <v>31</v>
      </c>
      <c r="S99" s="1" t="s">
        <v>31</v>
      </c>
      <c r="T99" s="1"/>
      <c r="U99" s="1"/>
      <c r="V99" s="1" t="s">
        <v>33</v>
      </c>
      <c r="W99" s="1" t="s">
        <v>34</v>
      </c>
    </row>
    <row r="100" spans="1:23" hidden="1" x14ac:dyDescent="0.25">
      <c r="A100" s="2">
        <v>342485294</v>
      </c>
      <c r="B100" s="1" t="s">
        <v>24</v>
      </c>
      <c r="C100" s="1" t="s">
        <v>174</v>
      </c>
      <c r="D100" s="1" t="s">
        <v>26</v>
      </c>
      <c r="E100" s="1" t="s">
        <v>43</v>
      </c>
      <c r="F100" s="1" t="s">
        <v>29</v>
      </c>
      <c r="G100" s="2">
        <v>24610452</v>
      </c>
      <c r="H100" s="2">
        <v>503</v>
      </c>
      <c r="I100" s="2">
        <v>1</v>
      </c>
      <c r="J100" s="3">
        <v>45385</v>
      </c>
      <c r="K100" s="1" t="s">
        <v>352</v>
      </c>
      <c r="L100" s="3"/>
      <c r="M100" s="2"/>
      <c r="N100" s="2">
        <v>63</v>
      </c>
      <c r="O100" s="1" t="s">
        <v>30</v>
      </c>
      <c r="P100" s="1" t="s">
        <v>30</v>
      </c>
      <c r="Q100" s="1" t="s">
        <v>30</v>
      </c>
      <c r="R100" s="1" t="s">
        <v>30</v>
      </c>
      <c r="S100" s="1" t="s">
        <v>31</v>
      </c>
      <c r="T100" s="1"/>
      <c r="U100" s="1"/>
      <c r="V100" s="1" t="s">
        <v>33</v>
      </c>
      <c r="W100" s="1" t="s">
        <v>34</v>
      </c>
    </row>
    <row r="101" spans="1:23" hidden="1" x14ac:dyDescent="0.25">
      <c r="A101" s="2">
        <v>342485294</v>
      </c>
      <c r="B101" s="1" t="s">
        <v>24</v>
      </c>
      <c r="C101" s="1" t="s">
        <v>174</v>
      </c>
      <c r="D101" s="1" t="s">
        <v>26</v>
      </c>
      <c r="E101" s="1" t="s">
        <v>43</v>
      </c>
      <c r="F101" s="1" t="s">
        <v>29</v>
      </c>
      <c r="G101" s="2">
        <v>24610454</v>
      </c>
      <c r="H101" s="2">
        <v>503</v>
      </c>
      <c r="I101" s="2">
        <v>1</v>
      </c>
      <c r="J101" s="3">
        <v>45385</v>
      </c>
      <c r="K101" s="1" t="s">
        <v>352</v>
      </c>
      <c r="L101" s="3"/>
      <c r="M101" s="2">
        <v>44</v>
      </c>
      <c r="N101" s="2">
        <v>63</v>
      </c>
      <c r="O101" s="1" t="s">
        <v>30</v>
      </c>
      <c r="P101" s="1" t="s">
        <v>30</v>
      </c>
      <c r="Q101" s="1" t="s">
        <v>30</v>
      </c>
      <c r="R101" s="1" t="s">
        <v>30</v>
      </c>
      <c r="S101" s="1" t="s">
        <v>31</v>
      </c>
      <c r="T101" s="1"/>
      <c r="U101" s="1"/>
      <c r="V101" s="1" t="s">
        <v>33</v>
      </c>
      <c r="W101" s="1" t="s">
        <v>34</v>
      </c>
    </row>
    <row r="102" spans="1:23" x14ac:dyDescent="0.25">
      <c r="A102" s="2">
        <v>342489430</v>
      </c>
      <c r="B102" s="1" t="s">
        <v>24</v>
      </c>
      <c r="C102" s="1" t="s">
        <v>175</v>
      </c>
      <c r="D102" s="1" t="s">
        <v>26</v>
      </c>
      <c r="E102" s="1"/>
      <c r="F102" s="1" t="s">
        <v>29</v>
      </c>
      <c r="G102" s="2">
        <v>18025764</v>
      </c>
      <c r="H102" s="2">
        <v>494</v>
      </c>
      <c r="I102" s="2">
        <v>1</v>
      </c>
      <c r="J102" s="3">
        <v>43395</v>
      </c>
      <c r="K102" s="1" t="s">
        <v>352</v>
      </c>
      <c r="L102" s="3"/>
      <c r="M102" s="2">
        <v>17</v>
      </c>
      <c r="N102" s="2">
        <v>25</v>
      </c>
      <c r="O102" s="1" t="s">
        <v>31</v>
      </c>
      <c r="P102" s="1" t="s">
        <v>31</v>
      </c>
      <c r="Q102" s="1" t="s">
        <v>31</v>
      </c>
      <c r="R102" s="1" t="s">
        <v>31</v>
      </c>
      <c r="S102" s="1" t="s">
        <v>31</v>
      </c>
      <c r="T102" s="1"/>
      <c r="U102" s="1"/>
      <c r="V102" s="1" t="s">
        <v>33</v>
      </c>
      <c r="W102" s="1" t="s">
        <v>34</v>
      </c>
    </row>
    <row r="103" spans="1:23" hidden="1" x14ac:dyDescent="0.25">
      <c r="A103" s="2">
        <v>342500954</v>
      </c>
      <c r="B103" s="1" t="s">
        <v>24</v>
      </c>
      <c r="C103" s="1" t="s">
        <v>176</v>
      </c>
      <c r="D103" s="1" t="s">
        <v>26</v>
      </c>
      <c r="E103" s="1"/>
      <c r="F103" s="1" t="s">
        <v>29</v>
      </c>
      <c r="G103" s="2">
        <v>19030272</v>
      </c>
      <c r="H103" s="2">
        <v>510</v>
      </c>
      <c r="I103" s="2">
        <v>1</v>
      </c>
      <c r="J103" s="3">
        <v>44087</v>
      </c>
      <c r="K103" s="1" t="s">
        <v>352</v>
      </c>
      <c r="L103" s="3"/>
      <c r="M103" s="2">
        <v>44</v>
      </c>
      <c r="N103" s="2">
        <v>63</v>
      </c>
      <c r="O103" s="1" t="s">
        <v>30</v>
      </c>
      <c r="P103" s="1" t="s">
        <v>30</v>
      </c>
      <c r="Q103" s="1" t="s">
        <v>30</v>
      </c>
      <c r="R103" s="1" t="s">
        <v>30</v>
      </c>
      <c r="S103" s="1" t="s">
        <v>31</v>
      </c>
      <c r="T103" s="1"/>
      <c r="U103" s="1"/>
      <c r="V103" s="1" t="s">
        <v>33</v>
      </c>
      <c r="W103" s="1" t="s">
        <v>34</v>
      </c>
    </row>
    <row r="104" spans="1:23" x14ac:dyDescent="0.25">
      <c r="A104" s="2">
        <v>342507706</v>
      </c>
      <c r="B104" s="1" t="s">
        <v>24</v>
      </c>
      <c r="C104" s="1" t="s">
        <v>177</v>
      </c>
      <c r="D104" s="1" t="s">
        <v>26</v>
      </c>
      <c r="E104" s="1"/>
      <c r="F104" s="1" t="s">
        <v>29</v>
      </c>
      <c r="G104" s="2">
        <v>59131532</v>
      </c>
      <c r="H104" s="2">
        <v>456</v>
      </c>
      <c r="I104" s="2">
        <v>1</v>
      </c>
      <c r="J104" s="3">
        <v>42974</v>
      </c>
      <c r="K104" s="1" t="s">
        <v>352</v>
      </c>
      <c r="L104" s="3"/>
      <c r="M104" s="2">
        <v>55</v>
      </c>
      <c r="N104" s="2">
        <v>80</v>
      </c>
      <c r="O104" s="1" t="s">
        <v>31</v>
      </c>
      <c r="P104" s="1" t="s">
        <v>31</v>
      </c>
      <c r="Q104" s="1" t="s">
        <v>31</v>
      </c>
      <c r="R104" s="1" t="s">
        <v>31</v>
      </c>
      <c r="S104" s="1" t="s">
        <v>31</v>
      </c>
      <c r="T104" s="1"/>
      <c r="U104" s="1"/>
      <c r="V104" s="1" t="s">
        <v>33</v>
      </c>
      <c r="W104" s="1" t="s">
        <v>34</v>
      </c>
    </row>
    <row r="105" spans="1:23" x14ac:dyDescent="0.25">
      <c r="A105" s="2">
        <v>342509866</v>
      </c>
      <c r="B105" s="1" t="s">
        <v>24</v>
      </c>
      <c r="C105" s="1" t="s">
        <v>178</v>
      </c>
      <c r="D105" s="1" t="s">
        <v>26</v>
      </c>
      <c r="E105" s="1"/>
      <c r="F105" s="1" t="s">
        <v>29</v>
      </c>
      <c r="G105" s="2">
        <v>12586533</v>
      </c>
      <c r="H105" s="2">
        <v>467</v>
      </c>
      <c r="I105" s="2">
        <v>1</v>
      </c>
      <c r="J105" s="3">
        <v>42989</v>
      </c>
      <c r="K105" s="1" t="s">
        <v>352</v>
      </c>
      <c r="L105" s="3"/>
      <c r="M105" s="2">
        <v>55</v>
      </c>
      <c r="N105" s="2">
        <v>80</v>
      </c>
      <c r="O105" s="1" t="s">
        <v>30</v>
      </c>
      <c r="P105" s="1" t="s">
        <v>31</v>
      </c>
      <c r="Q105" s="1" t="s">
        <v>31</v>
      </c>
      <c r="R105" s="1" t="s">
        <v>31</v>
      </c>
      <c r="S105" s="1" t="s">
        <v>31</v>
      </c>
      <c r="T105" s="1"/>
      <c r="U105" s="1"/>
      <c r="V105" s="1" t="s">
        <v>33</v>
      </c>
      <c r="W105" s="1" t="s">
        <v>34</v>
      </c>
    </row>
    <row r="106" spans="1:23" hidden="1" x14ac:dyDescent="0.25">
      <c r="A106" s="2">
        <v>342518616</v>
      </c>
      <c r="B106" s="1" t="s">
        <v>24</v>
      </c>
      <c r="C106" s="1" t="s">
        <v>179</v>
      </c>
      <c r="D106" s="1" t="s">
        <v>26</v>
      </c>
      <c r="E106" s="1"/>
      <c r="F106" s="1" t="s">
        <v>29</v>
      </c>
      <c r="G106" s="2">
        <v>24333207</v>
      </c>
      <c r="H106" s="2">
        <v>503</v>
      </c>
      <c r="I106" s="2">
        <v>1</v>
      </c>
      <c r="J106" s="3">
        <v>45482</v>
      </c>
      <c r="K106" s="1" t="s">
        <v>352</v>
      </c>
      <c r="L106" s="3"/>
      <c r="M106" s="2">
        <v>55</v>
      </c>
      <c r="N106" s="2">
        <v>80</v>
      </c>
      <c r="O106" s="1" t="s">
        <v>30</v>
      </c>
      <c r="P106" s="1" t="s">
        <v>30</v>
      </c>
      <c r="Q106" s="1" t="s">
        <v>30</v>
      </c>
      <c r="R106" s="1" t="s">
        <v>30</v>
      </c>
      <c r="S106" s="1" t="s">
        <v>31</v>
      </c>
      <c r="T106" s="1"/>
      <c r="U106" s="1"/>
      <c r="V106" s="1" t="s">
        <v>33</v>
      </c>
      <c r="W106" s="1" t="s">
        <v>34</v>
      </c>
    </row>
    <row r="107" spans="1:23" x14ac:dyDescent="0.25">
      <c r="A107" s="2">
        <v>342518759</v>
      </c>
      <c r="B107" s="1" t="s">
        <v>24</v>
      </c>
      <c r="C107" s="1" t="s">
        <v>167</v>
      </c>
      <c r="D107" s="1" t="s">
        <v>26</v>
      </c>
      <c r="E107" s="1" t="s">
        <v>168</v>
      </c>
      <c r="F107" s="1" t="s">
        <v>29</v>
      </c>
      <c r="G107" s="2">
        <v>5005619</v>
      </c>
      <c r="H107" s="2">
        <v>149</v>
      </c>
      <c r="I107" s="2">
        <v>1</v>
      </c>
      <c r="J107" s="3">
        <v>42974</v>
      </c>
      <c r="K107" s="1" t="s">
        <v>352</v>
      </c>
      <c r="L107" s="3"/>
      <c r="M107" s="2">
        <v>6</v>
      </c>
      <c r="N107" s="2">
        <v>25</v>
      </c>
      <c r="O107" s="1" t="s">
        <v>31</v>
      </c>
      <c r="P107" s="1" t="s">
        <v>31</v>
      </c>
      <c r="Q107" s="1" t="s">
        <v>31</v>
      </c>
      <c r="R107" s="1" t="s">
        <v>31</v>
      </c>
      <c r="S107" s="1" t="s">
        <v>31</v>
      </c>
      <c r="T107" s="1"/>
      <c r="U107" s="1"/>
      <c r="V107" s="1" t="s">
        <v>33</v>
      </c>
      <c r="W107" s="1" t="s">
        <v>34</v>
      </c>
    </row>
    <row r="108" spans="1:23" hidden="1" x14ac:dyDescent="0.25">
      <c r="A108" s="2">
        <v>342525464</v>
      </c>
      <c r="B108" s="1" t="s">
        <v>24</v>
      </c>
      <c r="C108" s="1" t="s">
        <v>180</v>
      </c>
      <c r="D108" s="1" t="s">
        <v>26</v>
      </c>
      <c r="E108" s="1" t="s">
        <v>181</v>
      </c>
      <c r="F108" s="1" t="s">
        <v>29</v>
      </c>
      <c r="G108" s="2">
        <v>24659242</v>
      </c>
      <c r="H108" s="2">
        <v>503</v>
      </c>
      <c r="I108" s="2">
        <v>1</v>
      </c>
      <c r="J108" s="3">
        <v>45539</v>
      </c>
      <c r="K108" s="1" t="s">
        <v>352</v>
      </c>
      <c r="L108" s="3"/>
      <c r="M108" s="2">
        <v>44</v>
      </c>
      <c r="N108" s="2">
        <v>63</v>
      </c>
      <c r="O108" s="1" t="s">
        <v>31</v>
      </c>
      <c r="P108" s="1" t="s">
        <v>30</v>
      </c>
      <c r="Q108" s="1" t="s">
        <v>30</v>
      </c>
      <c r="R108" s="1" t="s">
        <v>30</v>
      </c>
      <c r="S108" s="1" t="s">
        <v>31</v>
      </c>
      <c r="T108" s="1"/>
      <c r="U108" s="1"/>
      <c r="V108" s="1" t="s">
        <v>33</v>
      </c>
      <c r="W108" s="1" t="s">
        <v>34</v>
      </c>
    </row>
    <row r="109" spans="1:23" x14ac:dyDescent="0.25">
      <c r="A109" s="2">
        <v>342526403</v>
      </c>
      <c r="B109" s="1" t="s">
        <v>24</v>
      </c>
      <c r="C109" s="1" t="s">
        <v>182</v>
      </c>
      <c r="D109" s="1" t="s">
        <v>26</v>
      </c>
      <c r="E109" s="1" t="s">
        <v>27</v>
      </c>
      <c r="F109" s="1" t="s">
        <v>29</v>
      </c>
      <c r="G109" s="2">
        <v>18001953</v>
      </c>
      <c r="H109" s="2">
        <v>472</v>
      </c>
      <c r="I109" s="2">
        <v>1</v>
      </c>
      <c r="J109" s="3">
        <v>43541</v>
      </c>
      <c r="K109" s="1" t="s">
        <v>352</v>
      </c>
      <c r="L109" s="3"/>
      <c r="M109" s="2">
        <v>44</v>
      </c>
      <c r="N109" s="2">
        <v>63</v>
      </c>
      <c r="O109" s="1" t="s">
        <v>30</v>
      </c>
      <c r="P109" s="1" t="s">
        <v>31</v>
      </c>
      <c r="Q109" s="1" t="s">
        <v>31</v>
      </c>
      <c r="R109" s="1" t="s">
        <v>31</v>
      </c>
      <c r="S109" s="1" t="s">
        <v>31</v>
      </c>
      <c r="T109" s="1"/>
      <c r="U109" s="1"/>
      <c r="V109" s="1" t="s">
        <v>33</v>
      </c>
      <c r="W109" s="1" t="s">
        <v>34</v>
      </c>
    </row>
    <row r="110" spans="1:23" hidden="1" x14ac:dyDescent="0.25">
      <c r="A110" s="2">
        <v>342526482</v>
      </c>
      <c r="B110" s="1" t="s">
        <v>24</v>
      </c>
      <c r="C110" s="1" t="s">
        <v>183</v>
      </c>
      <c r="D110" s="1" t="s">
        <v>26</v>
      </c>
      <c r="E110" s="1" t="s">
        <v>107</v>
      </c>
      <c r="F110" s="1" t="s">
        <v>29</v>
      </c>
      <c r="G110" s="2">
        <v>24422120</v>
      </c>
      <c r="H110" s="2">
        <v>503</v>
      </c>
      <c r="I110" s="2">
        <v>1</v>
      </c>
      <c r="J110" s="3">
        <v>45643</v>
      </c>
      <c r="K110" s="1" t="s">
        <v>352</v>
      </c>
      <c r="L110" s="3"/>
      <c r="M110" s="2">
        <v>17</v>
      </c>
      <c r="N110" s="2">
        <v>25</v>
      </c>
      <c r="O110" s="1" t="s">
        <v>31</v>
      </c>
      <c r="P110" s="1" t="s">
        <v>30</v>
      </c>
      <c r="Q110" s="1" t="s">
        <v>30</v>
      </c>
      <c r="R110" s="1" t="s">
        <v>30</v>
      </c>
      <c r="S110" s="1" t="s">
        <v>31</v>
      </c>
      <c r="T110" s="1"/>
      <c r="U110" s="1"/>
      <c r="V110" s="1" t="s">
        <v>33</v>
      </c>
      <c r="W110" s="1" t="s">
        <v>34</v>
      </c>
    </row>
    <row r="111" spans="1:23" hidden="1" x14ac:dyDescent="0.25">
      <c r="A111" s="2">
        <v>342527892</v>
      </c>
      <c r="B111" s="1" t="s">
        <v>24</v>
      </c>
      <c r="C111" s="1" t="s">
        <v>184</v>
      </c>
      <c r="D111" s="1" t="s">
        <v>26</v>
      </c>
      <c r="E111" s="1" t="s">
        <v>185</v>
      </c>
      <c r="F111" s="1" t="s">
        <v>29</v>
      </c>
      <c r="G111" s="2">
        <v>22041983</v>
      </c>
      <c r="H111" s="2">
        <v>67</v>
      </c>
      <c r="I111" s="2">
        <v>1</v>
      </c>
      <c r="J111" s="3">
        <v>45244</v>
      </c>
      <c r="K111" s="1" t="s">
        <v>352</v>
      </c>
      <c r="L111" s="3"/>
      <c r="M111" s="2">
        <v>9</v>
      </c>
      <c r="N111" s="2">
        <v>40</v>
      </c>
      <c r="O111" s="1" t="s">
        <v>31</v>
      </c>
      <c r="P111" s="1" t="s">
        <v>30</v>
      </c>
      <c r="Q111" s="1" t="s">
        <v>30</v>
      </c>
      <c r="R111" s="1" t="s">
        <v>30</v>
      </c>
      <c r="S111" s="1" t="s">
        <v>31</v>
      </c>
      <c r="T111" s="1"/>
      <c r="U111" s="1"/>
      <c r="V111" s="1" t="s">
        <v>33</v>
      </c>
      <c r="W111" s="1" t="s">
        <v>34</v>
      </c>
    </row>
    <row r="112" spans="1:23" hidden="1" x14ac:dyDescent="0.25">
      <c r="A112" s="2">
        <v>342528000</v>
      </c>
      <c r="B112" s="1" t="s">
        <v>24</v>
      </c>
      <c r="C112" s="1" t="s">
        <v>186</v>
      </c>
      <c r="D112" s="1" t="s">
        <v>26</v>
      </c>
      <c r="E112" s="1" t="s">
        <v>27</v>
      </c>
      <c r="F112" s="1" t="s">
        <v>29</v>
      </c>
      <c r="G112" s="2">
        <v>23240558</v>
      </c>
      <c r="H112" s="2">
        <v>503</v>
      </c>
      <c r="I112" s="2">
        <v>1</v>
      </c>
      <c r="J112" s="3">
        <v>45427</v>
      </c>
      <c r="K112" s="1" t="s">
        <v>352</v>
      </c>
      <c r="L112" s="3"/>
      <c r="M112" s="2">
        <v>44</v>
      </c>
      <c r="N112" s="2">
        <v>63</v>
      </c>
      <c r="O112" s="1" t="s">
        <v>31</v>
      </c>
      <c r="P112" s="1" t="s">
        <v>30</v>
      </c>
      <c r="Q112" s="1" t="s">
        <v>30</v>
      </c>
      <c r="R112" s="1" t="s">
        <v>30</v>
      </c>
      <c r="S112" s="1" t="s">
        <v>31</v>
      </c>
      <c r="T112" s="1"/>
      <c r="U112" s="1"/>
      <c r="V112" s="1" t="s">
        <v>33</v>
      </c>
      <c r="W112" s="1" t="s">
        <v>34</v>
      </c>
    </row>
    <row r="113" spans="1:23" hidden="1" x14ac:dyDescent="0.25">
      <c r="A113" s="2">
        <v>342528775</v>
      </c>
      <c r="B113" s="1" t="s">
        <v>24</v>
      </c>
      <c r="C113" s="1" t="s">
        <v>187</v>
      </c>
      <c r="D113" s="1" t="s">
        <v>26</v>
      </c>
      <c r="E113" s="1" t="s">
        <v>55</v>
      </c>
      <c r="F113" s="1" t="s">
        <v>29</v>
      </c>
      <c r="G113" s="2">
        <v>18000516</v>
      </c>
      <c r="H113" s="2">
        <v>738</v>
      </c>
      <c r="I113" s="2">
        <v>5</v>
      </c>
      <c r="J113" s="3">
        <v>43599</v>
      </c>
      <c r="K113" s="1" t="s">
        <v>352</v>
      </c>
      <c r="L113" s="3"/>
      <c r="M113" s="2">
        <v>111</v>
      </c>
      <c r="N113" s="2">
        <v>160</v>
      </c>
      <c r="O113" s="1" t="s">
        <v>30</v>
      </c>
      <c r="P113" s="1" t="s">
        <v>30</v>
      </c>
      <c r="Q113" s="1" t="s">
        <v>30</v>
      </c>
      <c r="R113" s="1" t="s">
        <v>30</v>
      </c>
      <c r="S113" s="1" t="s">
        <v>31</v>
      </c>
      <c r="T113" s="1"/>
      <c r="U113" s="1"/>
      <c r="V113" s="1" t="s">
        <v>33</v>
      </c>
      <c r="W113" s="1" t="s">
        <v>34</v>
      </c>
    </row>
    <row r="114" spans="1:23" hidden="1" x14ac:dyDescent="0.25">
      <c r="A114" s="2">
        <v>342530526</v>
      </c>
      <c r="B114" s="1" t="s">
        <v>24</v>
      </c>
      <c r="C114" s="1" t="s">
        <v>188</v>
      </c>
      <c r="D114" s="1" t="s">
        <v>26</v>
      </c>
      <c r="E114" s="1" t="s">
        <v>27</v>
      </c>
      <c r="F114" s="1" t="s">
        <v>29</v>
      </c>
      <c r="G114" s="2">
        <v>19022369</v>
      </c>
      <c r="H114" s="2">
        <v>510</v>
      </c>
      <c r="I114" s="2">
        <v>1</v>
      </c>
      <c r="J114" s="3">
        <v>44116</v>
      </c>
      <c r="K114" s="1" t="s">
        <v>352</v>
      </c>
      <c r="L114" s="3"/>
      <c r="M114" s="2">
        <v>44</v>
      </c>
      <c r="N114" s="2">
        <v>63</v>
      </c>
      <c r="O114" s="1" t="s">
        <v>30</v>
      </c>
      <c r="P114" s="1" t="s">
        <v>30</v>
      </c>
      <c r="Q114" s="1" t="s">
        <v>30</v>
      </c>
      <c r="R114" s="1" t="s">
        <v>30</v>
      </c>
      <c r="S114" s="1" t="s">
        <v>31</v>
      </c>
      <c r="T114" s="1"/>
      <c r="U114" s="1"/>
      <c r="V114" s="1" t="s">
        <v>33</v>
      </c>
      <c r="W114" s="1" t="s">
        <v>34</v>
      </c>
    </row>
    <row r="115" spans="1:23" hidden="1" x14ac:dyDescent="0.25">
      <c r="A115" s="2">
        <v>342530998</v>
      </c>
      <c r="B115" s="1" t="s">
        <v>24</v>
      </c>
      <c r="C115" s="1" t="s">
        <v>189</v>
      </c>
      <c r="D115" s="1" t="s">
        <v>26</v>
      </c>
      <c r="E115" s="1" t="s">
        <v>190</v>
      </c>
      <c r="F115" s="1" t="s">
        <v>29</v>
      </c>
      <c r="G115" s="2">
        <v>23559526</v>
      </c>
      <c r="H115" s="2">
        <v>503</v>
      </c>
      <c r="I115" s="2">
        <v>1</v>
      </c>
      <c r="J115" s="3">
        <v>45244</v>
      </c>
      <c r="K115" s="1" t="s">
        <v>352</v>
      </c>
      <c r="L115" s="3"/>
      <c r="M115" s="2">
        <v>28</v>
      </c>
      <c r="N115" s="2">
        <v>40</v>
      </c>
      <c r="O115" s="1" t="s">
        <v>31</v>
      </c>
      <c r="P115" s="1" t="s">
        <v>30</v>
      </c>
      <c r="Q115" s="1" t="s">
        <v>30</v>
      </c>
      <c r="R115" s="1" t="s">
        <v>30</v>
      </c>
      <c r="S115" s="1" t="s">
        <v>31</v>
      </c>
      <c r="T115" s="1"/>
      <c r="U115" s="1"/>
      <c r="V115" s="1" t="s">
        <v>33</v>
      </c>
      <c r="W115" s="1" t="s">
        <v>34</v>
      </c>
    </row>
    <row r="116" spans="1:23" x14ac:dyDescent="0.25">
      <c r="A116" s="2">
        <v>342531810</v>
      </c>
      <c r="B116" s="1" t="s">
        <v>24</v>
      </c>
      <c r="C116" s="1" t="s">
        <v>191</v>
      </c>
      <c r="D116" s="1" t="s">
        <v>26</v>
      </c>
      <c r="E116" s="1" t="s">
        <v>192</v>
      </c>
      <c r="F116" s="1" t="s">
        <v>29</v>
      </c>
      <c r="G116" s="2">
        <v>47302941</v>
      </c>
      <c r="H116" s="2">
        <v>490</v>
      </c>
      <c r="I116" s="2">
        <v>1</v>
      </c>
      <c r="J116" s="3">
        <v>42971</v>
      </c>
      <c r="K116" s="1" t="s">
        <v>352</v>
      </c>
      <c r="L116" s="3"/>
      <c r="M116" s="2">
        <v>44</v>
      </c>
      <c r="N116" s="2">
        <v>63</v>
      </c>
      <c r="O116" s="1" t="s">
        <v>31</v>
      </c>
      <c r="P116" s="1" t="s">
        <v>31</v>
      </c>
      <c r="Q116" s="1" t="s">
        <v>31</v>
      </c>
      <c r="R116" s="1" t="s">
        <v>31</v>
      </c>
      <c r="S116" s="1" t="s">
        <v>31</v>
      </c>
      <c r="T116" s="1"/>
      <c r="U116" s="1"/>
      <c r="V116" s="1" t="s">
        <v>33</v>
      </c>
      <c r="W116" s="1" t="s">
        <v>34</v>
      </c>
    </row>
    <row r="117" spans="1:23" x14ac:dyDescent="0.25">
      <c r="A117" s="2">
        <v>342533046</v>
      </c>
      <c r="B117" s="1" t="s">
        <v>24</v>
      </c>
      <c r="C117" s="1" t="s">
        <v>193</v>
      </c>
      <c r="D117" s="1" t="s">
        <v>26</v>
      </c>
      <c r="E117" s="1"/>
      <c r="F117" s="1" t="s">
        <v>29</v>
      </c>
      <c r="G117" s="2">
        <v>6177821</v>
      </c>
      <c r="H117" s="2">
        <v>464</v>
      </c>
      <c r="I117" s="2">
        <v>1</v>
      </c>
      <c r="J117" s="3">
        <v>42991</v>
      </c>
      <c r="K117" s="1" t="s">
        <v>352</v>
      </c>
      <c r="L117" s="3"/>
      <c r="M117" s="2">
        <v>55</v>
      </c>
      <c r="N117" s="2">
        <v>80</v>
      </c>
      <c r="O117" s="1" t="s">
        <v>30</v>
      </c>
      <c r="P117" s="1" t="s">
        <v>31</v>
      </c>
      <c r="Q117" s="1" t="s">
        <v>31</v>
      </c>
      <c r="R117" s="1" t="s">
        <v>31</v>
      </c>
      <c r="S117" s="1" t="s">
        <v>31</v>
      </c>
      <c r="T117" s="1"/>
      <c r="U117" s="1"/>
      <c r="V117" s="1" t="s">
        <v>33</v>
      </c>
      <c r="W117" s="1" t="s">
        <v>34</v>
      </c>
    </row>
    <row r="118" spans="1:23" x14ac:dyDescent="0.25">
      <c r="A118" s="2">
        <v>342536895</v>
      </c>
      <c r="B118" s="1" t="s">
        <v>24</v>
      </c>
      <c r="C118" s="1" t="s">
        <v>194</v>
      </c>
      <c r="D118" s="1" t="s">
        <v>26</v>
      </c>
      <c r="E118" s="1" t="s">
        <v>195</v>
      </c>
      <c r="F118" s="1" t="s">
        <v>29</v>
      </c>
      <c r="G118" s="2">
        <v>423426</v>
      </c>
      <c r="H118" s="2">
        <v>441</v>
      </c>
      <c r="I118" s="2">
        <v>1</v>
      </c>
      <c r="J118" s="3">
        <v>42967</v>
      </c>
      <c r="K118" s="1" t="s">
        <v>352</v>
      </c>
      <c r="L118" s="3"/>
      <c r="M118" s="2">
        <v>28</v>
      </c>
      <c r="N118" s="2">
        <v>40</v>
      </c>
      <c r="O118" s="1" t="s">
        <v>31</v>
      </c>
      <c r="P118" s="1" t="s">
        <v>31</v>
      </c>
      <c r="Q118" s="1" t="s">
        <v>31</v>
      </c>
      <c r="R118" s="1" t="s">
        <v>31</v>
      </c>
      <c r="S118" s="1" t="s">
        <v>31</v>
      </c>
      <c r="T118" s="1"/>
      <c r="U118" s="1"/>
      <c r="V118" s="1" t="s">
        <v>33</v>
      </c>
      <c r="W118" s="1" t="s">
        <v>34</v>
      </c>
    </row>
    <row r="119" spans="1:23" x14ac:dyDescent="0.25">
      <c r="A119" s="2">
        <v>342547532</v>
      </c>
      <c r="B119" s="1" t="s">
        <v>24</v>
      </c>
      <c r="C119" s="1" t="s">
        <v>58</v>
      </c>
      <c r="D119" s="1" t="s">
        <v>26</v>
      </c>
      <c r="E119" s="1"/>
      <c r="F119" s="1" t="s">
        <v>29</v>
      </c>
      <c r="G119" s="2">
        <v>15034995</v>
      </c>
      <c r="H119" s="2">
        <v>28</v>
      </c>
      <c r="I119" s="2">
        <v>1</v>
      </c>
      <c r="J119" s="3">
        <v>42989</v>
      </c>
      <c r="K119" s="1" t="s">
        <v>352</v>
      </c>
      <c r="L119" s="3"/>
      <c r="M119" s="2">
        <v>6</v>
      </c>
      <c r="N119" s="2">
        <v>25</v>
      </c>
      <c r="O119" s="1" t="s">
        <v>31</v>
      </c>
      <c r="P119" s="1" t="s">
        <v>31</v>
      </c>
      <c r="Q119" s="1" t="s">
        <v>31</v>
      </c>
      <c r="R119" s="1" t="s">
        <v>31</v>
      </c>
      <c r="S119" s="1" t="s">
        <v>31</v>
      </c>
      <c r="T119" s="1"/>
      <c r="U119" s="1"/>
      <c r="V119" s="1" t="s">
        <v>33</v>
      </c>
      <c r="W119" s="1" t="s">
        <v>34</v>
      </c>
    </row>
    <row r="120" spans="1:23" x14ac:dyDescent="0.25">
      <c r="A120" s="2">
        <v>342550802</v>
      </c>
      <c r="B120" s="1" t="s">
        <v>24</v>
      </c>
      <c r="C120" s="1" t="s">
        <v>196</v>
      </c>
      <c r="D120" s="1" t="s">
        <v>26</v>
      </c>
      <c r="E120" s="1" t="s">
        <v>27</v>
      </c>
      <c r="F120" s="1" t="s">
        <v>29</v>
      </c>
      <c r="G120" s="2">
        <v>12586534</v>
      </c>
      <c r="H120" s="2">
        <v>467</v>
      </c>
      <c r="I120" s="2">
        <v>1</v>
      </c>
      <c r="J120" s="3">
        <v>42964</v>
      </c>
      <c r="K120" s="1" t="s">
        <v>352</v>
      </c>
      <c r="L120" s="3"/>
      <c r="M120" s="2">
        <v>55</v>
      </c>
      <c r="N120" s="2">
        <v>80</v>
      </c>
      <c r="O120" s="1" t="s">
        <v>30</v>
      </c>
      <c r="P120" s="1" t="s">
        <v>31</v>
      </c>
      <c r="Q120" s="1" t="s">
        <v>31</v>
      </c>
      <c r="R120" s="1" t="s">
        <v>31</v>
      </c>
      <c r="S120" s="1" t="s">
        <v>31</v>
      </c>
      <c r="T120" s="1"/>
      <c r="U120" s="1"/>
      <c r="V120" s="1" t="s">
        <v>33</v>
      </c>
      <c r="W120" s="1" t="s">
        <v>34</v>
      </c>
    </row>
    <row r="121" spans="1:23" x14ac:dyDescent="0.25">
      <c r="A121" s="2">
        <v>342552464</v>
      </c>
      <c r="B121" s="1" t="s">
        <v>24</v>
      </c>
      <c r="C121" s="1" t="s">
        <v>197</v>
      </c>
      <c r="D121" s="1" t="s">
        <v>26</v>
      </c>
      <c r="E121" s="1" t="s">
        <v>198</v>
      </c>
      <c r="F121" s="1" t="s">
        <v>29</v>
      </c>
      <c r="G121" s="2">
        <v>12569452</v>
      </c>
      <c r="H121" s="2">
        <v>467</v>
      </c>
      <c r="I121" s="2">
        <v>1</v>
      </c>
      <c r="J121" s="3">
        <v>42989</v>
      </c>
      <c r="K121" s="1" t="s">
        <v>352</v>
      </c>
      <c r="L121" s="3"/>
      <c r="M121" s="2">
        <v>44</v>
      </c>
      <c r="N121" s="2">
        <v>63</v>
      </c>
      <c r="O121" s="1" t="s">
        <v>30</v>
      </c>
      <c r="P121" s="1" t="s">
        <v>31</v>
      </c>
      <c r="Q121" s="1" t="s">
        <v>31</v>
      </c>
      <c r="R121" s="1" t="s">
        <v>31</v>
      </c>
      <c r="S121" s="1" t="s">
        <v>31</v>
      </c>
      <c r="T121" s="1"/>
      <c r="U121" s="1"/>
      <c r="V121" s="1" t="s">
        <v>33</v>
      </c>
      <c r="W121" s="1" t="s">
        <v>34</v>
      </c>
    </row>
    <row r="122" spans="1:23" hidden="1" x14ac:dyDescent="0.25">
      <c r="A122" s="2">
        <v>342553180</v>
      </c>
      <c r="B122" s="1" t="s">
        <v>24</v>
      </c>
      <c r="C122" s="1" t="s">
        <v>199</v>
      </c>
      <c r="D122" s="1" t="s">
        <v>26</v>
      </c>
      <c r="E122" s="1" t="s">
        <v>107</v>
      </c>
      <c r="F122" s="1" t="s">
        <v>29</v>
      </c>
      <c r="G122" s="2">
        <v>22041980</v>
      </c>
      <c r="H122" s="2">
        <v>67</v>
      </c>
      <c r="I122" s="2">
        <v>1</v>
      </c>
      <c r="J122" s="3">
        <v>45242</v>
      </c>
      <c r="K122" s="1" t="s">
        <v>352</v>
      </c>
      <c r="L122" s="3"/>
      <c r="M122" s="2">
        <v>9</v>
      </c>
      <c r="N122" s="2">
        <v>40</v>
      </c>
      <c r="O122" s="1" t="s">
        <v>31</v>
      </c>
      <c r="P122" s="1" t="s">
        <v>30</v>
      </c>
      <c r="Q122" s="1" t="s">
        <v>30</v>
      </c>
      <c r="R122" s="1" t="s">
        <v>30</v>
      </c>
      <c r="S122" s="1" t="s">
        <v>31</v>
      </c>
      <c r="T122" s="1"/>
      <c r="U122" s="1"/>
      <c r="V122" s="1" t="s">
        <v>33</v>
      </c>
      <c r="W122" s="1" t="s">
        <v>34</v>
      </c>
    </row>
    <row r="123" spans="1:23" x14ac:dyDescent="0.25">
      <c r="A123" s="2">
        <v>342554155</v>
      </c>
      <c r="B123" s="1" t="s">
        <v>24</v>
      </c>
      <c r="C123" s="1" t="s">
        <v>200</v>
      </c>
      <c r="D123" s="1" t="s">
        <v>26</v>
      </c>
      <c r="E123" s="1" t="s">
        <v>27</v>
      </c>
      <c r="F123" s="1" t="s">
        <v>29</v>
      </c>
      <c r="G123" s="2">
        <v>374239</v>
      </c>
      <c r="H123" s="2">
        <v>441</v>
      </c>
      <c r="I123" s="2">
        <v>1</v>
      </c>
      <c r="J123" s="3">
        <v>42989</v>
      </c>
      <c r="K123" s="1" t="s">
        <v>352</v>
      </c>
      <c r="L123" s="3"/>
      <c r="M123" s="2">
        <v>44</v>
      </c>
      <c r="N123" s="2">
        <v>63</v>
      </c>
      <c r="O123" s="1" t="s">
        <v>31</v>
      </c>
      <c r="P123" s="1" t="s">
        <v>31</v>
      </c>
      <c r="Q123" s="1" t="s">
        <v>31</v>
      </c>
      <c r="R123" s="1" t="s">
        <v>31</v>
      </c>
      <c r="S123" s="1" t="s">
        <v>31</v>
      </c>
      <c r="T123" s="1"/>
      <c r="U123" s="1"/>
      <c r="V123" s="1" t="s">
        <v>33</v>
      </c>
      <c r="W123" s="1" t="s">
        <v>34</v>
      </c>
    </row>
    <row r="124" spans="1:23" x14ac:dyDescent="0.25">
      <c r="A124" s="2">
        <v>342555366</v>
      </c>
      <c r="B124" s="1" t="s">
        <v>24</v>
      </c>
      <c r="C124" s="1" t="s">
        <v>201</v>
      </c>
      <c r="D124" s="1" t="s">
        <v>26</v>
      </c>
      <c r="E124" s="1" t="s">
        <v>55</v>
      </c>
      <c r="F124" s="1" t="s">
        <v>29</v>
      </c>
      <c r="G124" s="2">
        <v>12580249</v>
      </c>
      <c r="H124" s="2">
        <v>467</v>
      </c>
      <c r="I124" s="2">
        <v>1</v>
      </c>
      <c r="J124" s="3">
        <v>42988</v>
      </c>
      <c r="K124" s="1" t="s">
        <v>352</v>
      </c>
      <c r="L124" s="3"/>
      <c r="M124" s="2">
        <v>17</v>
      </c>
      <c r="N124" s="2">
        <v>25</v>
      </c>
      <c r="O124" s="1" t="s">
        <v>30</v>
      </c>
      <c r="P124" s="1" t="s">
        <v>31</v>
      </c>
      <c r="Q124" s="1" t="s">
        <v>31</v>
      </c>
      <c r="R124" s="1" t="s">
        <v>31</v>
      </c>
      <c r="S124" s="1" t="s">
        <v>31</v>
      </c>
      <c r="T124" s="1"/>
      <c r="U124" s="1"/>
      <c r="V124" s="1" t="s">
        <v>33</v>
      </c>
      <c r="W124" s="1" t="s">
        <v>34</v>
      </c>
    </row>
    <row r="125" spans="1:23" x14ac:dyDescent="0.25">
      <c r="A125" s="2">
        <v>342555366</v>
      </c>
      <c r="B125" s="1" t="s">
        <v>24</v>
      </c>
      <c r="C125" s="1" t="s">
        <v>201</v>
      </c>
      <c r="D125" s="1" t="s">
        <v>26</v>
      </c>
      <c r="E125" s="1" t="s">
        <v>55</v>
      </c>
      <c r="F125" s="1" t="s">
        <v>29</v>
      </c>
      <c r="G125" s="2">
        <v>12586503</v>
      </c>
      <c r="H125" s="2">
        <v>467</v>
      </c>
      <c r="I125" s="2">
        <v>1</v>
      </c>
      <c r="J125" s="3">
        <v>42988</v>
      </c>
      <c r="K125" s="1" t="s">
        <v>352</v>
      </c>
      <c r="L125" s="3"/>
      <c r="M125" s="2">
        <v>44</v>
      </c>
      <c r="N125" s="2">
        <v>25</v>
      </c>
      <c r="O125" s="1" t="s">
        <v>30</v>
      </c>
      <c r="P125" s="1" t="s">
        <v>31</v>
      </c>
      <c r="Q125" s="1" t="s">
        <v>31</v>
      </c>
      <c r="R125" s="1" t="s">
        <v>31</v>
      </c>
      <c r="S125" s="1" t="s">
        <v>31</v>
      </c>
      <c r="T125" s="1"/>
      <c r="U125" s="1"/>
      <c r="V125" s="1" t="s">
        <v>33</v>
      </c>
      <c r="W125" s="1" t="s">
        <v>34</v>
      </c>
    </row>
    <row r="126" spans="1:23" hidden="1" x14ac:dyDescent="0.25">
      <c r="A126" s="2">
        <v>342558668</v>
      </c>
      <c r="B126" s="1" t="s">
        <v>24</v>
      </c>
      <c r="C126" s="1" t="s">
        <v>202</v>
      </c>
      <c r="D126" s="1" t="s">
        <v>26</v>
      </c>
      <c r="E126" s="1" t="s">
        <v>203</v>
      </c>
      <c r="F126" s="1" t="s">
        <v>29</v>
      </c>
      <c r="G126" s="2">
        <v>21075909</v>
      </c>
      <c r="H126" s="2">
        <v>502</v>
      </c>
      <c r="I126" s="2">
        <v>1</v>
      </c>
      <c r="J126" s="3">
        <v>44811</v>
      </c>
      <c r="K126" s="1" t="s">
        <v>352</v>
      </c>
      <c r="L126" s="3"/>
      <c r="M126" s="2"/>
      <c r="N126" s="2">
        <v>250</v>
      </c>
      <c r="O126" s="1" t="s">
        <v>30</v>
      </c>
      <c r="P126" s="1" t="s">
        <v>30</v>
      </c>
      <c r="Q126" s="1" t="s">
        <v>30</v>
      </c>
      <c r="R126" s="1" t="s">
        <v>30</v>
      </c>
      <c r="S126" s="1" t="s">
        <v>31</v>
      </c>
      <c r="T126" s="1"/>
      <c r="U126" s="1"/>
      <c r="V126" s="1" t="s">
        <v>33</v>
      </c>
      <c r="W126" s="1" t="s">
        <v>34</v>
      </c>
    </row>
    <row r="127" spans="1:23" hidden="1" x14ac:dyDescent="0.25">
      <c r="A127" s="2">
        <v>342558668</v>
      </c>
      <c r="B127" s="1" t="s">
        <v>24</v>
      </c>
      <c r="C127" s="1" t="s">
        <v>202</v>
      </c>
      <c r="D127" s="1" t="s">
        <v>26</v>
      </c>
      <c r="E127" s="1" t="s">
        <v>203</v>
      </c>
      <c r="F127" s="1" t="s">
        <v>29</v>
      </c>
      <c r="G127" s="2">
        <v>21075910</v>
      </c>
      <c r="H127" s="2">
        <v>502</v>
      </c>
      <c r="I127" s="2">
        <v>1</v>
      </c>
      <c r="J127" s="3">
        <v>44811</v>
      </c>
      <c r="K127" s="1" t="s">
        <v>352</v>
      </c>
      <c r="L127" s="3"/>
      <c r="M127" s="2"/>
      <c r="N127" s="2">
        <v>250</v>
      </c>
      <c r="O127" s="1" t="s">
        <v>30</v>
      </c>
      <c r="P127" s="1" t="s">
        <v>30</v>
      </c>
      <c r="Q127" s="1" t="s">
        <v>30</v>
      </c>
      <c r="R127" s="1" t="s">
        <v>30</v>
      </c>
      <c r="S127" s="1" t="s">
        <v>31</v>
      </c>
      <c r="T127" s="1"/>
      <c r="U127" s="1"/>
      <c r="V127" s="1" t="s">
        <v>33</v>
      </c>
      <c r="W127" s="1" t="s">
        <v>34</v>
      </c>
    </row>
    <row r="128" spans="1:23" hidden="1" x14ac:dyDescent="0.25">
      <c r="A128" s="2">
        <v>342558668</v>
      </c>
      <c r="B128" s="1" t="s">
        <v>24</v>
      </c>
      <c r="C128" s="1" t="s">
        <v>202</v>
      </c>
      <c r="D128" s="1" t="s">
        <v>26</v>
      </c>
      <c r="E128" s="1" t="s">
        <v>203</v>
      </c>
      <c r="F128" s="1" t="s">
        <v>29</v>
      </c>
      <c r="G128" s="2">
        <v>22024589</v>
      </c>
      <c r="H128" s="2">
        <v>509</v>
      </c>
      <c r="I128" s="2">
        <v>1</v>
      </c>
      <c r="J128" s="3">
        <v>44886</v>
      </c>
      <c r="K128" s="1" t="s">
        <v>352</v>
      </c>
      <c r="L128" s="3"/>
      <c r="M128" s="2"/>
      <c r="N128" s="2">
        <v>250</v>
      </c>
      <c r="O128" s="1" t="s">
        <v>30</v>
      </c>
      <c r="P128" s="1" t="s">
        <v>30</v>
      </c>
      <c r="Q128" s="1" t="s">
        <v>30</v>
      </c>
      <c r="R128" s="1" t="s">
        <v>30</v>
      </c>
      <c r="S128" s="1" t="s">
        <v>31</v>
      </c>
      <c r="T128" s="1"/>
      <c r="U128" s="1"/>
      <c r="V128" s="1" t="s">
        <v>33</v>
      </c>
      <c r="W128" s="1" t="s">
        <v>34</v>
      </c>
    </row>
    <row r="129" spans="1:23" hidden="1" x14ac:dyDescent="0.25">
      <c r="A129" s="2">
        <v>342558668</v>
      </c>
      <c r="B129" s="1" t="s">
        <v>24</v>
      </c>
      <c r="C129" s="1" t="s">
        <v>202</v>
      </c>
      <c r="D129" s="1" t="s">
        <v>26</v>
      </c>
      <c r="E129" s="1" t="s">
        <v>203</v>
      </c>
      <c r="F129" s="1" t="s">
        <v>29</v>
      </c>
      <c r="G129" s="2">
        <v>23019902</v>
      </c>
      <c r="H129" s="2">
        <v>739</v>
      </c>
      <c r="I129" s="2">
        <v>4</v>
      </c>
      <c r="J129" s="3">
        <v>45127</v>
      </c>
      <c r="K129" s="1" t="s">
        <v>352</v>
      </c>
      <c r="L129" s="3"/>
      <c r="M129" s="2">
        <v>173</v>
      </c>
      <c r="N129" s="2">
        <v>250</v>
      </c>
      <c r="O129" s="1" t="s">
        <v>30</v>
      </c>
      <c r="P129" s="1" t="s">
        <v>30</v>
      </c>
      <c r="Q129" s="1" t="s">
        <v>30</v>
      </c>
      <c r="R129" s="1" t="s">
        <v>30</v>
      </c>
      <c r="S129" s="1" t="s">
        <v>31</v>
      </c>
      <c r="T129" s="1"/>
      <c r="U129" s="1"/>
      <c r="V129" s="1" t="s">
        <v>33</v>
      </c>
      <c r="W129" s="1" t="s">
        <v>34</v>
      </c>
    </row>
    <row r="130" spans="1:23" x14ac:dyDescent="0.25">
      <c r="A130" s="2">
        <v>342559052</v>
      </c>
      <c r="B130" s="1" t="s">
        <v>24</v>
      </c>
      <c r="C130" s="1" t="s">
        <v>205</v>
      </c>
      <c r="D130" s="1" t="s">
        <v>26</v>
      </c>
      <c r="E130" s="1" t="s">
        <v>206</v>
      </c>
      <c r="F130" s="1" t="s">
        <v>29</v>
      </c>
      <c r="G130" s="2">
        <v>47298245</v>
      </c>
      <c r="H130" s="2">
        <v>490</v>
      </c>
      <c r="I130" s="2">
        <v>1</v>
      </c>
      <c r="J130" s="3">
        <v>42990</v>
      </c>
      <c r="K130" s="1" t="s">
        <v>352</v>
      </c>
      <c r="L130" s="3"/>
      <c r="M130" s="2">
        <v>17</v>
      </c>
      <c r="N130" s="2">
        <v>25</v>
      </c>
      <c r="O130" s="1" t="s">
        <v>31</v>
      </c>
      <c r="P130" s="1" t="s">
        <v>31</v>
      </c>
      <c r="Q130" s="1" t="s">
        <v>31</v>
      </c>
      <c r="R130" s="1" t="s">
        <v>31</v>
      </c>
      <c r="S130" s="1" t="s">
        <v>31</v>
      </c>
      <c r="T130" s="1"/>
      <c r="U130" s="1"/>
      <c r="V130" s="1" t="s">
        <v>33</v>
      </c>
      <c r="W130" s="1" t="s">
        <v>34</v>
      </c>
    </row>
    <row r="131" spans="1:23" x14ac:dyDescent="0.25">
      <c r="A131" s="2">
        <v>342559058</v>
      </c>
      <c r="B131" s="1" t="s">
        <v>24</v>
      </c>
      <c r="C131" s="1" t="s">
        <v>207</v>
      </c>
      <c r="D131" s="1" t="s">
        <v>26</v>
      </c>
      <c r="E131" s="1" t="s">
        <v>208</v>
      </c>
      <c r="F131" s="1" t="s">
        <v>29</v>
      </c>
      <c r="G131" s="2">
        <v>14015891</v>
      </c>
      <c r="H131" s="2">
        <v>736</v>
      </c>
      <c r="I131" s="2">
        <v>5</v>
      </c>
      <c r="J131" s="3">
        <v>43005</v>
      </c>
      <c r="K131" s="1" t="s">
        <v>352</v>
      </c>
      <c r="L131" s="3"/>
      <c r="M131" s="2">
        <v>173</v>
      </c>
      <c r="N131" s="2">
        <v>250</v>
      </c>
      <c r="O131" s="1" t="s">
        <v>30</v>
      </c>
      <c r="P131" s="1" t="s">
        <v>31</v>
      </c>
      <c r="Q131" s="1" t="s">
        <v>31</v>
      </c>
      <c r="R131" s="1" t="s">
        <v>31</v>
      </c>
      <c r="S131" s="1" t="s">
        <v>31</v>
      </c>
      <c r="T131" s="1"/>
      <c r="U131" s="1"/>
      <c r="V131" s="1" t="s">
        <v>33</v>
      </c>
      <c r="W131" s="1" t="s">
        <v>34</v>
      </c>
    </row>
    <row r="132" spans="1:23" hidden="1" x14ac:dyDescent="0.25">
      <c r="A132" s="2">
        <v>342559058</v>
      </c>
      <c r="B132" s="1" t="s">
        <v>24</v>
      </c>
      <c r="C132" s="1" t="s">
        <v>207</v>
      </c>
      <c r="D132" s="1" t="s">
        <v>26</v>
      </c>
      <c r="E132" s="1" t="s">
        <v>208</v>
      </c>
      <c r="F132" s="1" t="s">
        <v>29</v>
      </c>
      <c r="G132" s="2">
        <v>21009093</v>
      </c>
      <c r="H132" s="2">
        <v>473</v>
      </c>
      <c r="I132" s="2">
        <v>1</v>
      </c>
      <c r="J132" s="3">
        <v>44711</v>
      </c>
      <c r="K132" s="1" t="s">
        <v>352</v>
      </c>
      <c r="L132" s="3"/>
      <c r="M132" s="2"/>
      <c r="N132" s="2">
        <v>250</v>
      </c>
      <c r="O132" s="1" t="s">
        <v>30</v>
      </c>
      <c r="P132" s="1" t="s">
        <v>31</v>
      </c>
      <c r="Q132" s="1" t="s">
        <v>31</v>
      </c>
      <c r="R132" s="1" t="s">
        <v>31</v>
      </c>
      <c r="S132" s="1" t="s">
        <v>31</v>
      </c>
      <c r="T132" s="1"/>
      <c r="U132" s="1"/>
      <c r="V132" s="1" t="s">
        <v>33</v>
      </c>
      <c r="W132" s="1" t="s">
        <v>34</v>
      </c>
    </row>
    <row r="133" spans="1:23" x14ac:dyDescent="0.25">
      <c r="A133" s="2">
        <v>342560051</v>
      </c>
      <c r="B133" s="1" t="s">
        <v>24</v>
      </c>
      <c r="C133" s="1" t="s">
        <v>210</v>
      </c>
      <c r="D133" s="1" t="s">
        <v>26</v>
      </c>
      <c r="E133" s="1" t="s">
        <v>211</v>
      </c>
      <c r="F133" s="1" t="s">
        <v>29</v>
      </c>
      <c r="G133" s="2">
        <v>15034997</v>
      </c>
      <c r="H133" s="2">
        <v>28</v>
      </c>
      <c r="I133" s="2">
        <v>1</v>
      </c>
      <c r="J133" s="3">
        <v>42988</v>
      </c>
      <c r="K133" s="1" t="s">
        <v>352</v>
      </c>
      <c r="L133" s="3"/>
      <c r="M133" s="2">
        <v>6</v>
      </c>
      <c r="N133" s="2">
        <v>25</v>
      </c>
      <c r="O133" s="1" t="s">
        <v>31</v>
      </c>
      <c r="P133" s="1" t="s">
        <v>31</v>
      </c>
      <c r="Q133" s="1" t="s">
        <v>31</v>
      </c>
      <c r="R133" s="1" t="s">
        <v>31</v>
      </c>
      <c r="S133" s="1" t="s">
        <v>31</v>
      </c>
      <c r="T133" s="1"/>
      <c r="U133" s="1"/>
      <c r="V133" s="1" t="s">
        <v>33</v>
      </c>
      <c r="W133" s="1" t="s">
        <v>34</v>
      </c>
    </row>
    <row r="134" spans="1:23" x14ac:dyDescent="0.25">
      <c r="A134" s="2">
        <v>342566569</v>
      </c>
      <c r="B134" s="1" t="s">
        <v>24</v>
      </c>
      <c r="C134" s="1" t="s">
        <v>212</v>
      </c>
      <c r="D134" s="1" t="s">
        <v>26</v>
      </c>
      <c r="E134" s="1" t="s">
        <v>213</v>
      </c>
      <c r="F134" s="1" t="s">
        <v>29</v>
      </c>
      <c r="G134" s="2">
        <v>59031520</v>
      </c>
      <c r="H134" s="2">
        <v>374</v>
      </c>
      <c r="I134" s="2">
        <v>1</v>
      </c>
      <c r="J134" s="3">
        <v>42990</v>
      </c>
      <c r="K134" s="1" t="s">
        <v>352</v>
      </c>
      <c r="L134" s="3"/>
      <c r="M134" s="2">
        <v>28</v>
      </c>
      <c r="N134" s="2">
        <v>40</v>
      </c>
      <c r="O134" s="1" t="s">
        <v>31</v>
      </c>
      <c r="P134" s="1" t="s">
        <v>31</v>
      </c>
      <c r="Q134" s="1" t="s">
        <v>31</v>
      </c>
      <c r="R134" s="1" t="s">
        <v>31</v>
      </c>
      <c r="S134" s="1" t="s">
        <v>31</v>
      </c>
      <c r="T134" s="1"/>
      <c r="U134" s="1"/>
      <c r="V134" s="1" t="s">
        <v>33</v>
      </c>
      <c r="W134" s="1" t="s">
        <v>34</v>
      </c>
    </row>
    <row r="135" spans="1:23" x14ac:dyDescent="0.25">
      <c r="A135" s="2">
        <v>342568125</v>
      </c>
      <c r="B135" s="1" t="s">
        <v>24</v>
      </c>
      <c r="C135" s="1" t="s">
        <v>214</v>
      </c>
      <c r="D135" s="1" t="s">
        <v>26</v>
      </c>
      <c r="E135" s="1" t="s">
        <v>206</v>
      </c>
      <c r="F135" s="1" t="s">
        <v>29</v>
      </c>
      <c r="G135" s="2">
        <v>60767</v>
      </c>
      <c r="H135" s="2">
        <v>373</v>
      </c>
      <c r="I135" s="2">
        <v>1</v>
      </c>
      <c r="J135" s="3">
        <v>42990</v>
      </c>
      <c r="K135" s="1" t="s">
        <v>352</v>
      </c>
      <c r="L135" s="3"/>
      <c r="M135" s="2">
        <v>17</v>
      </c>
      <c r="N135" s="2">
        <v>25</v>
      </c>
      <c r="O135" s="1" t="s">
        <v>31</v>
      </c>
      <c r="P135" s="1" t="s">
        <v>31</v>
      </c>
      <c r="Q135" s="1" t="s">
        <v>31</v>
      </c>
      <c r="R135" s="1" t="s">
        <v>31</v>
      </c>
      <c r="S135" s="1" t="s">
        <v>31</v>
      </c>
      <c r="T135" s="1"/>
      <c r="U135" s="1"/>
      <c r="V135" s="1" t="s">
        <v>33</v>
      </c>
      <c r="W135" s="1" t="s">
        <v>34</v>
      </c>
    </row>
    <row r="136" spans="1:23" x14ac:dyDescent="0.25">
      <c r="A136" s="2">
        <v>342569341</v>
      </c>
      <c r="B136" s="1" t="s">
        <v>24</v>
      </c>
      <c r="C136" s="1" t="s">
        <v>156</v>
      </c>
      <c r="D136" s="1" t="s">
        <v>26</v>
      </c>
      <c r="E136" s="1" t="s">
        <v>48</v>
      </c>
      <c r="F136" s="1" t="s">
        <v>29</v>
      </c>
      <c r="G136" s="2">
        <v>11814</v>
      </c>
      <c r="H136" s="2">
        <v>373</v>
      </c>
      <c r="I136" s="2">
        <v>1</v>
      </c>
      <c r="J136" s="3">
        <v>42984</v>
      </c>
      <c r="K136" s="1" t="s">
        <v>352</v>
      </c>
      <c r="L136" s="3"/>
      <c r="M136" s="2">
        <v>17</v>
      </c>
      <c r="N136" s="2">
        <v>25</v>
      </c>
      <c r="O136" s="1" t="s">
        <v>31</v>
      </c>
      <c r="P136" s="1" t="s">
        <v>31</v>
      </c>
      <c r="Q136" s="1" t="s">
        <v>31</v>
      </c>
      <c r="R136" s="1" t="s">
        <v>31</v>
      </c>
      <c r="S136" s="1" t="s">
        <v>31</v>
      </c>
      <c r="T136" s="1"/>
      <c r="U136" s="1"/>
      <c r="V136" s="1" t="s">
        <v>33</v>
      </c>
      <c r="W136" s="1" t="s">
        <v>34</v>
      </c>
    </row>
    <row r="137" spans="1:23" hidden="1" x14ac:dyDescent="0.25">
      <c r="A137" s="2">
        <v>342573037</v>
      </c>
      <c r="B137" s="1" t="s">
        <v>24</v>
      </c>
      <c r="C137" s="1" t="s">
        <v>216</v>
      </c>
      <c r="D137" s="1" t="s">
        <v>26</v>
      </c>
      <c r="E137" s="1" t="s">
        <v>217</v>
      </c>
      <c r="F137" s="1" t="s">
        <v>29</v>
      </c>
      <c r="G137" s="2">
        <v>22041954</v>
      </c>
      <c r="H137" s="2">
        <v>67</v>
      </c>
      <c r="I137" s="2">
        <v>1</v>
      </c>
      <c r="J137" s="3">
        <v>45238</v>
      </c>
      <c r="K137" s="1" t="s">
        <v>352</v>
      </c>
      <c r="L137" s="3"/>
      <c r="M137" s="2">
        <v>9</v>
      </c>
      <c r="N137" s="2">
        <v>40</v>
      </c>
      <c r="O137" s="1" t="s">
        <v>31</v>
      </c>
      <c r="P137" s="1" t="s">
        <v>30</v>
      </c>
      <c r="Q137" s="1" t="s">
        <v>30</v>
      </c>
      <c r="R137" s="1" t="s">
        <v>30</v>
      </c>
      <c r="S137" s="1" t="s">
        <v>31</v>
      </c>
      <c r="T137" s="1"/>
      <c r="U137" s="1"/>
      <c r="V137" s="1" t="s">
        <v>33</v>
      </c>
      <c r="W137" s="1" t="s">
        <v>34</v>
      </c>
    </row>
    <row r="138" spans="1:23" x14ac:dyDescent="0.25">
      <c r="A138" s="2">
        <v>342573087</v>
      </c>
      <c r="B138" s="1" t="s">
        <v>24</v>
      </c>
      <c r="C138" s="1" t="s">
        <v>218</v>
      </c>
      <c r="D138" s="1" t="s">
        <v>26</v>
      </c>
      <c r="E138" s="1"/>
      <c r="F138" s="1" t="s">
        <v>29</v>
      </c>
      <c r="G138" s="2">
        <v>9106426</v>
      </c>
      <c r="H138" s="2">
        <v>24</v>
      </c>
      <c r="I138" s="2">
        <v>1</v>
      </c>
      <c r="J138" s="3">
        <v>42990</v>
      </c>
      <c r="K138" s="1" t="s">
        <v>352</v>
      </c>
      <c r="L138" s="3"/>
      <c r="M138" s="2">
        <v>9</v>
      </c>
      <c r="N138" s="2">
        <v>40</v>
      </c>
      <c r="O138" s="1" t="s">
        <v>31</v>
      </c>
      <c r="P138" s="1" t="s">
        <v>31</v>
      </c>
      <c r="Q138" s="1" t="s">
        <v>31</v>
      </c>
      <c r="R138" s="1" t="s">
        <v>31</v>
      </c>
      <c r="S138" s="1" t="s">
        <v>31</v>
      </c>
      <c r="T138" s="1"/>
      <c r="U138" s="1"/>
      <c r="V138" s="1" t="s">
        <v>33</v>
      </c>
      <c r="W138" s="1" t="s">
        <v>34</v>
      </c>
    </row>
    <row r="139" spans="1:23" hidden="1" x14ac:dyDescent="0.25">
      <c r="A139" s="2">
        <v>342575157</v>
      </c>
      <c r="B139" s="1" t="s">
        <v>24</v>
      </c>
      <c r="C139" s="1" t="s">
        <v>219</v>
      </c>
      <c r="D139" s="1" t="s">
        <v>26</v>
      </c>
      <c r="E139" s="1" t="s">
        <v>107</v>
      </c>
      <c r="F139" s="1" t="s">
        <v>29</v>
      </c>
      <c r="G139" s="2">
        <v>23175817</v>
      </c>
      <c r="H139" s="2">
        <v>503</v>
      </c>
      <c r="I139" s="2">
        <v>1</v>
      </c>
      <c r="J139" s="3">
        <v>45244</v>
      </c>
      <c r="K139" s="1" t="s">
        <v>352</v>
      </c>
      <c r="L139" s="3"/>
      <c r="M139" s="2">
        <v>17</v>
      </c>
      <c r="N139" s="2">
        <v>25</v>
      </c>
      <c r="O139" s="1" t="s">
        <v>31</v>
      </c>
      <c r="P139" s="1" t="s">
        <v>30</v>
      </c>
      <c r="Q139" s="1" t="s">
        <v>30</v>
      </c>
      <c r="R139" s="1" t="s">
        <v>30</v>
      </c>
      <c r="S139" s="1" t="s">
        <v>31</v>
      </c>
      <c r="T139" s="1"/>
      <c r="U139" s="1"/>
      <c r="V139" s="1" t="s">
        <v>33</v>
      </c>
      <c r="W139" s="1" t="s">
        <v>34</v>
      </c>
    </row>
    <row r="140" spans="1:23" x14ac:dyDescent="0.25">
      <c r="A140" s="2">
        <v>342581433</v>
      </c>
      <c r="B140" s="1" t="s">
        <v>24</v>
      </c>
      <c r="C140" s="1" t="s">
        <v>220</v>
      </c>
      <c r="D140" s="1" t="s">
        <v>26</v>
      </c>
      <c r="E140" s="1"/>
      <c r="F140" s="1" t="s">
        <v>29</v>
      </c>
      <c r="G140" s="2">
        <v>14020550</v>
      </c>
      <c r="H140" s="2">
        <v>467</v>
      </c>
      <c r="I140" s="2">
        <v>1</v>
      </c>
      <c r="J140" s="3">
        <v>42992</v>
      </c>
      <c r="K140" s="1" t="s">
        <v>352</v>
      </c>
      <c r="L140" s="3"/>
      <c r="M140" s="2">
        <v>44</v>
      </c>
      <c r="N140" s="2">
        <v>63</v>
      </c>
      <c r="O140" s="1" t="s">
        <v>30</v>
      </c>
      <c r="P140" s="1" t="s">
        <v>31</v>
      </c>
      <c r="Q140" s="1" t="s">
        <v>31</v>
      </c>
      <c r="R140" s="1" t="s">
        <v>31</v>
      </c>
      <c r="S140" s="1" t="s">
        <v>31</v>
      </c>
      <c r="T140" s="1"/>
      <c r="U140" s="1"/>
      <c r="V140" s="1" t="s">
        <v>33</v>
      </c>
      <c r="W140" s="1" t="s">
        <v>34</v>
      </c>
    </row>
    <row r="141" spans="1:23" x14ac:dyDescent="0.25">
      <c r="A141" s="2">
        <v>342584939</v>
      </c>
      <c r="B141" s="1" t="s">
        <v>24</v>
      </c>
      <c r="C141" s="1" t="s">
        <v>221</v>
      </c>
      <c r="D141" s="1" t="s">
        <v>26</v>
      </c>
      <c r="E141" s="1"/>
      <c r="F141" s="1" t="s">
        <v>29</v>
      </c>
      <c r="G141" s="2">
        <v>19030326</v>
      </c>
      <c r="H141" s="2">
        <v>510</v>
      </c>
      <c r="I141" s="2">
        <v>1</v>
      </c>
      <c r="J141" s="3">
        <v>44041</v>
      </c>
      <c r="K141" s="1" t="s">
        <v>352</v>
      </c>
      <c r="L141" s="3"/>
      <c r="M141" s="2">
        <v>55</v>
      </c>
      <c r="N141" s="2">
        <v>80</v>
      </c>
      <c r="O141" s="1" t="s">
        <v>30</v>
      </c>
      <c r="P141" s="1" t="s">
        <v>31</v>
      </c>
      <c r="Q141" s="1" t="s">
        <v>31</v>
      </c>
      <c r="R141" s="1" t="s">
        <v>30</v>
      </c>
      <c r="S141" s="1" t="s">
        <v>31</v>
      </c>
      <c r="T141" s="1"/>
      <c r="U141" s="1"/>
      <c r="V141" s="1" t="s">
        <v>33</v>
      </c>
      <c r="W141" s="1" t="s">
        <v>34</v>
      </c>
    </row>
    <row r="142" spans="1:23" hidden="1" x14ac:dyDescent="0.25">
      <c r="A142" s="2">
        <v>342587112</v>
      </c>
      <c r="B142" s="1" t="s">
        <v>24</v>
      </c>
      <c r="C142" s="1" t="s">
        <v>222</v>
      </c>
      <c r="D142" s="1" t="s">
        <v>26</v>
      </c>
      <c r="E142" s="1" t="s">
        <v>107</v>
      </c>
      <c r="F142" s="1" t="s">
        <v>29</v>
      </c>
      <c r="G142" s="2">
        <v>23175795</v>
      </c>
      <c r="H142" s="2">
        <v>503</v>
      </c>
      <c r="I142" s="2">
        <v>1</v>
      </c>
      <c r="J142" s="3">
        <v>45246</v>
      </c>
      <c r="K142" s="1" t="s">
        <v>352</v>
      </c>
      <c r="L142" s="3"/>
      <c r="M142" s="2">
        <v>17</v>
      </c>
      <c r="N142" s="2">
        <v>25</v>
      </c>
      <c r="O142" s="1" t="s">
        <v>31</v>
      </c>
      <c r="P142" s="1" t="s">
        <v>30</v>
      </c>
      <c r="Q142" s="1" t="s">
        <v>30</v>
      </c>
      <c r="R142" s="1" t="s">
        <v>30</v>
      </c>
      <c r="S142" s="1" t="s">
        <v>31</v>
      </c>
      <c r="T142" s="1"/>
      <c r="U142" s="1"/>
      <c r="V142" s="1" t="s">
        <v>33</v>
      </c>
      <c r="W142" s="1" t="s">
        <v>34</v>
      </c>
    </row>
    <row r="143" spans="1:23" x14ac:dyDescent="0.25">
      <c r="A143" s="2">
        <v>342600226</v>
      </c>
      <c r="B143" s="1" t="s">
        <v>24</v>
      </c>
      <c r="C143" s="1" t="s">
        <v>223</v>
      </c>
      <c r="D143" s="1" t="s">
        <v>26</v>
      </c>
      <c r="E143" s="1"/>
      <c r="F143" s="1" t="s">
        <v>29</v>
      </c>
      <c r="G143" s="2">
        <v>6175965</v>
      </c>
      <c r="H143" s="2">
        <v>464</v>
      </c>
      <c r="I143" s="2">
        <v>1</v>
      </c>
      <c r="J143" s="3">
        <v>42991</v>
      </c>
      <c r="K143" s="1" t="s">
        <v>352</v>
      </c>
      <c r="L143" s="3"/>
      <c r="M143" s="2">
        <v>55</v>
      </c>
      <c r="N143" s="2">
        <v>80</v>
      </c>
      <c r="O143" s="1" t="s">
        <v>30</v>
      </c>
      <c r="P143" s="1" t="s">
        <v>31</v>
      </c>
      <c r="Q143" s="1" t="s">
        <v>31</v>
      </c>
      <c r="R143" s="1" t="s">
        <v>31</v>
      </c>
      <c r="S143" s="1" t="s">
        <v>31</v>
      </c>
      <c r="T143" s="1"/>
      <c r="U143" s="1"/>
      <c r="V143" s="1" t="s">
        <v>33</v>
      </c>
      <c r="W143" s="1" t="s">
        <v>34</v>
      </c>
    </row>
    <row r="144" spans="1:23" hidden="1" x14ac:dyDescent="0.25">
      <c r="A144" s="2">
        <v>342601608</v>
      </c>
      <c r="B144" s="1" t="s">
        <v>24</v>
      </c>
      <c r="C144" s="1" t="s">
        <v>224</v>
      </c>
      <c r="D144" s="1" t="s">
        <v>26</v>
      </c>
      <c r="E144" s="1" t="s">
        <v>225</v>
      </c>
      <c r="F144" s="1" t="s">
        <v>29</v>
      </c>
      <c r="G144" s="2">
        <v>22041982</v>
      </c>
      <c r="H144" s="2">
        <v>67</v>
      </c>
      <c r="I144" s="2">
        <v>1</v>
      </c>
      <c r="J144" s="3">
        <v>45244</v>
      </c>
      <c r="K144" s="1" t="s">
        <v>352</v>
      </c>
      <c r="L144" s="3"/>
      <c r="M144" s="2">
        <v>9</v>
      </c>
      <c r="N144" s="2">
        <v>40</v>
      </c>
      <c r="O144" s="1" t="s">
        <v>31</v>
      </c>
      <c r="P144" s="1" t="s">
        <v>30</v>
      </c>
      <c r="Q144" s="1" t="s">
        <v>30</v>
      </c>
      <c r="R144" s="1" t="s">
        <v>30</v>
      </c>
      <c r="S144" s="1" t="s">
        <v>31</v>
      </c>
      <c r="T144" s="1"/>
      <c r="U144" s="1"/>
      <c r="V144" s="1" t="s">
        <v>33</v>
      </c>
      <c r="W144" s="1" t="s">
        <v>34</v>
      </c>
    </row>
    <row r="145" spans="1:23" hidden="1" x14ac:dyDescent="0.25">
      <c r="A145" s="2">
        <v>342615544</v>
      </c>
      <c r="B145" s="1" t="s">
        <v>24</v>
      </c>
      <c r="C145" s="1" t="s">
        <v>226</v>
      </c>
      <c r="D145" s="1" t="s">
        <v>26</v>
      </c>
      <c r="E145" s="1" t="s">
        <v>107</v>
      </c>
      <c r="F145" s="1" t="s">
        <v>29</v>
      </c>
      <c r="G145" s="2">
        <v>22041979</v>
      </c>
      <c r="H145" s="2">
        <v>67</v>
      </c>
      <c r="I145" s="2">
        <v>1</v>
      </c>
      <c r="J145" s="3">
        <v>45246</v>
      </c>
      <c r="K145" s="1" t="s">
        <v>352</v>
      </c>
      <c r="L145" s="3"/>
      <c r="M145" s="2">
        <v>9</v>
      </c>
      <c r="N145" s="2">
        <v>40</v>
      </c>
      <c r="O145" s="1" t="s">
        <v>31</v>
      </c>
      <c r="P145" s="1" t="s">
        <v>30</v>
      </c>
      <c r="Q145" s="1" t="s">
        <v>30</v>
      </c>
      <c r="R145" s="1" t="s">
        <v>30</v>
      </c>
      <c r="S145" s="1" t="s">
        <v>31</v>
      </c>
      <c r="T145" s="1"/>
      <c r="U145" s="1"/>
      <c r="V145" s="1" t="s">
        <v>33</v>
      </c>
      <c r="W145" s="1" t="s">
        <v>34</v>
      </c>
    </row>
    <row r="146" spans="1:23" hidden="1" x14ac:dyDescent="0.25">
      <c r="A146" s="2">
        <v>342624091</v>
      </c>
      <c r="B146" s="1" t="s">
        <v>24</v>
      </c>
      <c r="C146" s="1" t="s">
        <v>227</v>
      </c>
      <c r="D146" s="1" t="s">
        <v>26</v>
      </c>
      <c r="E146" s="1" t="s">
        <v>107</v>
      </c>
      <c r="F146" s="1" t="s">
        <v>29</v>
      </c>
      <c r="G146" s="2">
        <v>22041977</v>
      </c>
      <c r="H146" s="2">
        <v>67</v>
      </c>
      <c r="I146" s="2">
        <v>1</v>
      </c>
      <c r="J146" s="3">
        <v>45259</v>
      </c>
      <c r="K146" s="1" t="s">
        <v>352</v>
      </c>
      <c r="L146" s="3"/>
      <c r="M146" s="2">
        <v>9</v>
      </c>
      <c r="N146" s="2">
        <v>40</v>
      </c>
      <c r="O146" s="1" t="s">
        <v>31</v>
      </c>
      <c r="P146" s="1" t="s">
        <v>30</v>
      </c>
      <c r="Q146" s="1" t="s">
        <v>30</v>
      </c>
      <c r="R146" s="1" t="s">
        <v>30</v>
      </c>
      <c r="S146" s="1" t="s">
        <v>31</v>
      </c>
      <c r="T146" s="1"/>
      <c r="U146" s="1"/>
      <c r="V146" s="1" t="s">
        <v>33</v>
      </c>
      <c r="W146" s="1" t="s">
        <v>34</v>
      </c>
    </row>
    <row r="147" spans="1:23" x14ac:dyDescent="0.25">
      <c r="A147" s="2">
        <v>342628857</v>
      </c>
      <c r="B147" s="1" t="s">
        <v>24</v>
      </c>
      <c r="C147" s="1" t="s">
        <v>228</v>
      </c>
      <c r="D147" s="1" t="s">
        <v>26</v>
      </c>
      <c r="E147" s="1" t="s">
        <v>27</v>
      </c>
      <c r="F147" s="1" t="s">
        <v>29</v>
      </c>
      <c r="G147" s="2">
        <v>38706277</v>
      </c>
      <c r="H147" s="2">
        <v>490</v>
      </c>
      <c r="I147" s="2">
        <v>1</v>
      </c>
      <c r="J147" s="3">
        <v>42990</v>
      </c>
      <c r="K147" s="1" t="s">
        <v>352</v>
      </c>
      <c r="L147" s="3"/>
      <c r="M147" s="2">
        <v>17</v>
      </c>
      <c r="N147" s="2">
        <v>25</v>
      </c>
      <c r="O147" s="1" t="s">
        <v>31</v>
      </c>
      <c r="P147" s="1" t="s">
        <v>31</v>
      </c>
      <c r="Q147" s="1" t="s">
        <v>31</v>
      </c>
      <c r="R147" s="1" t="s">
        <v>31</v>
      </c>
      <c r="S147" s="1" t="s">
        <v>31</v>
      </c>
      <c r="T147" s="1"/>
      <c r="U147" s="1"/>
      <c r="V147" s="1" t="s">
        <v>33</v>
      </c>
      <c r="W147" s="1" t="s">
        <v>34</v>
      </c>
    </row>
    <row r="148" spans="1:23" x14ac:dyDescent="0.25">
      <c r="A148" s="2">
        <v>342648497</v>
      </c>
      <c r="B148" s="1" t="s">
        <v>24</v>
      </c>
      <c r="C148" s="1" t="s">
        <v>229</v>
      </c>
      <c r="D148" s="1" t="s">
        <v>26</v>
      </c>
      <c r="E148" s="1"/>
      <c r="F148" s="1" t="s">
        <v>29</v>
      </c>
      <c r="G148" s="2">
        <v>29489142</v>
      </c>
      <c r="H148" s="2">
        <v>442</v>
      </c>
      <c r="I148" s="2">
        <v>1</v>
      </c>
      <c r="J148" s="3">
        <v>42989</v>
      </c>
      <c r="K148" s="1" t="s">
        <v>352</v>
      </c>
      <c r="L148" s="3"/>
      <c r="M148" s="2">
        <v>55</v>
      </c>
      <c r="N148" s="2">
        <v>80</v>
      </c>
      <c r="O148" s="1" t="s">
        <v>31</v>
      </c>
      <c r="P148" s="1" t="s">
        <v>31</v>
      </c>
      <c r="Q148" s="1" t="s">
        <v>31</v>
      </c>
      <c r="R148" s="1" t="s">
        <v>31</v>
      </c>
      <c r="S148" s="1" t="s">
        <v>31</v>
      </c>
      <c r="T148" s="1"/>
      <c r="U148" s="1"/>
      <c r="V148" s="1" t="s">
        <v>33</v>
      </c>
      <c r="W148" s="1" t="s">
        <v>34</v>
      </c>
    </row>
    <row r="149" spans="1:23" hidden="1" x14ac:dyDescent="0.25">
      <c r="A149" s="2">
        <v>342651065</v>
      </c>
      <c r="B149" s="1" t="s">
        <v>24</v>
      </c>
      <c r="C149" s="1" t="s">
        <v>230</v>
      </c>
      <c r="D149" s="1" t="s">
        <v>26</v>
      </c>
      <c r="E149" s="1" t="s">
        <v>231</v>
      </c>
      <c r="F149" s="1" t="s">
        <v>29</v>
      </c>
      <c r="G149" s="2">
        <v>23175836</v>
      </c>
      <c r="H149" s="2">
        <v>503</v>
      </c>
      <c r="I149" s="2">
        <v>1</v>
      </c>
      <c r="J149" s="3">
        <v>45244</v>
      </c>
      <c r="K149" s="1" t="s">
        <v>352</v>
      </c>
      <c r="L149" s="3"/>
      <c r="M149" s="2">
        <v>28</v>
      </c>
      <c r="N149" s="2">
        <v>40</v>
      </c>
      <c r="O149" s="1" t="s">
        <v>31</v>
      </c>
      <c r="P149" s="1" t="s">
        <v>30</v>
      </c>
      <c r="Q149" s="1" t="s">
        <v>30</v>
      </c>
      <c r="R149" s="1" t="s">
        <v>30</v>
      </c>
      <c r="S149" s="1" t="s">
        <v>31</v>
      </c>
      <c r="T149" s="1"/>
      <c r="U149" s="1"/>
      <c r="V149" s="1" t="s">
        <v>33</v>
      </c>
      <c r="W149" s="1" t="s">
        <v>34</v>
      </c>
    </row>
    <row r="150" spans="1:23" hidden="1" x14ac:dyDescent="0.25">
      <c r="A150" s="2">
        <v>342661031</v>
      </c>
      <c r="B150" s="1" t="s">
        <v>24</v>
      </c>
      <c r="C150" s="1" t="s">
        <v>232</v>
      </c>
      <c r="D150" s="1" t="s">
        <v>26</v>
      </c>
      <c r="E150" s="1" t="s">
        <v>233</v>
      </c>
      <c r="F150" s="1" t="s">
        <v>29</v>
      </c>
      <c r="G150" s="2">
        <v>24387530</v>
      </c>
      <c r="H150" s="2">
        <v>503</v>
      </c>
      <c r="I150" s="2">
        <v>1</v>
      </c>
      <c r="J150" s="3">
        <v>45595</v>
      </c>
      <c r="K150" s="1" t="s">
        <v>352</v>
      </c>
      <c r="L150" s="3"/>
      <c r="M150" s="2">
        <v>44</v>
      </c>
      <c r="N150" s="2">
        <v>63</v>
      </c>
      <c r="O150" s="1" t="s">
        <v>31</v>
      </c>
      <c r="P150" s="1" t="s">
        <v>30</v>
      </c>
      <c r="Q150" s="1" t="s">
        <v>30</v>
      </c>
      <c r="R150" s="1" t="s">
        <v>30</v>
      </c>
      <c r="S150" s="1" t="s">
        <v>31</v>
      </c>
      <c r="T150" s="1"/>
      <c r="U150" s="1"/>
      <c r="V150" s="1" t="s">
        <v>33</v>
      </c>
      <c r="W150" s="1" t="s">
        <v>34</v>
      </c>
    </row>
    <row r="151" spans="1:23" x14ac:dyDescent="0.25">
      <c r="A151" s="2">
        <v>342684589</v>
      </c>
      <c r="B151" s="1" t="s">
        <v>24</v>
      </c>
      <c r="C151" s="1" t="s">
        <v>234</v>
      </c>
      <c r="D151" s="1" t="s">
        <v>26</v>
      </c>
      <c r="E151" s="1" t="s">
        <v>235</v>
      </c>
      <c r="F151" s="1" t="s">
        <v>29</v>
      </c>
      <c r="G151" s="2">
        <v>513840</v>
      </c>
      <c r="H151" s="2">
        <v>441</v>
      </c>
      <c r="I151" s="2">
        <v>1</v>
      </c>
      <c r="J151" s="3">
        <v>42990</v>
      </c>
      <c r="K151" s="1" t="s">
        <v>352</v>
      </c>
      <c r="L151" s="3"/>
      <c r="M151" s="2">
        <v>44</v>
      </c>
      <c r="N151" s="2">
        <v>63</v>
      </c>
      <c r="O151" s="1" t="s">
        <v>31</v>
      </c>
      <c r="P151" s="1" t="s">
        <v>31</v>
      </c>
      <c r="Q151" s="1" t="s">
        <v>31</v>
      </c>
      <c r="R151" s="1" t="s">
        <v>31</v>
      </c>
      <c r="S151" s="1" t="s">
        <v>31</v>
      </c>
      <c r="T151" s="1"/>
      <c r="U151" s="1"/>
      <c r="V151" s="1" t="s">
        <v>33</v>
      </c>
      <c r="W151" s="1" t="s">
        <v>34</v>
      </c>
    </row>
    <row r="152" spans="1:23" hidden="1" x14ac:dyDescent="0.25">
      <c r="A152" s="2">
        <v>342698437</v>
      </c>
      <c r="B152" s="1" t="s">
        <v>24</v>
      </c>
      <c r="C152" s="1" t="s">
        <v>236</v>
      </c>
      <c r="D152" s="1" t="s">
        <v>26</v>
      </c>
      <c r="E152" s="1" t="s">
        <v>237</v>
      </c>
      <c r="F152" s="1" t="s">
        <v>29</v>
      </c>
      <c r="G152" s="2">
        <v>6062066</v>
      </c>
      <c r="H152" s="2">
        <v>735</v>
      </c>
      <c r="I152" s="2">
        <v>6</v>
      </c>
      <c r="J152" s="3">
        <v>43002</v>
      </c>
      <c r="K152" s="1" t="s">
        <v>352</v>
      </c>
      <c r="L152" s="3"/>
      <c r="M152" s="2">
        <v>346</v>
      </c>
      <c r="N152" s="2">
        <v>500</v>
      </c>
      <c r="O152" s="1" t="s">
        <v>30</v>
      </c>
      <c r="P152" s="1" t="s">
        <v>30</v>
      </c>
      <c r="Q152" s="1" t="s">
        <v>30</v>
      </c>
      <c r="R152" s="1" t="s">
        <v>30</v>
      </c>
      <c r="S152" s="1" t="s">
        <v>31</v>
      </c>
      <c r="T152" s="1"/>
      <c r="U152" s="1"/>
      <c r="V152" s="1" t="s">
        <v>33</v>
      </c>
      <c r="W152" s="1" t="s">
        <v>34</v>
      </c>
    </row>
    <row r="153" spans="1:23" hidden="1" x14ac:dyDescent="0.25">
      <c r="A153" s="2">
        <v>342702005</v>
      </c>
      <c r="B153" s="1" t="s">
        <v>24</v>
      </c>
      <c r="C153" s="1" t="s">
        <v>238</v>
      </c>
      <c r="D153" s="1" t="s">
        <v>26</v>
      </c>
      <c r="E153" s="1"/>
      <c r="F153" s="1" t="s">
        <v>29</v>
      </c>
      <c r="G153" s="2">
        <v>24333205</v>
      </c>
      <c r="H153" s="2">
        <v>503</v>
      </c>
      <c r="I153" s="2">
        <v>1</v>
      </c>
      <c r="J153" s="3">
        <v>45482</v>
      </c>
      <c r="K153" s="1" t="s">
        <v>352</v>
      </c>
      <c r="L153" s="3"/>
      <c r="M153" s="2">
        <v>55</v>
      </c>
      <c r="N153" s="2">
        <v>80</v>
      </c>
      <c r="O153" s="1" t="s">
        <v>30</v>
      </c>
      <c r="P153" s="1" t="s">
        <v>30</v>
      </c>
      <c r="Q153" s="1" t="s">
        <v>30</v>
      </c>
      <c r="R153" s="1" t="s">
        <v>30</v>
      </c>
      <c r="S153" s="1" t="s">
        <v>31</v>
      </c>
      <c r="T153" s="1"/>
      <c r="U153" s="1"/>
      <c r="V153" s="1" t="s">
        <v>33</v>
      </c>
      <c r="W153" s="1" t="s">
        <v>34</v>
      </c>
    </row>
    <row r="154" spans="1:23" x14ac:dyDescent="0.25">
      <c r="A154" s="2">
        <v>342709723</v>
      </c>
      <c r="B154" s="1" t="s">
        <v>24</v>
      </c>
      <c r="C154" s="1" t="s">
        <v>239</v>
      </c>
      <c r="D154" s="1" t="s">
        <v>26</v>
      </c>
      <c r="E154" s="1"/>
      <c r="F154" s="1" t="s">
        <v>29</v>
      </c>
      <c r="G154" s="2">
        <v>39472568</v>
      </c>
      <c r="H154" s="2">
        <v>442</v>
      </c>
      <c r="I154" s="2">
        <v>1</v>
      </c>
      <c r="J154" s="3">
        <v>42991</v>
      </c>
      <c r="K154" s="1" t="s">
        <v>352</v>
      </c>
      <c r="L154" s="3"/>
      <c r="M154" s="2">
        <v>17</v>
      </c>
      <c r="N154" s="2">
        <v>25</v>
      </c>
      <c r="O154" s="1" t="s">
        <v>31</v>
      </c>
      <c r="P154" s="1" t="s">
        <v>31</v>
      </c>
      <c r="Q154" s="1" t="s">
        <v>31</v>
      </c>
      <c r="R154" s="1" t="s">
        <v>31</v>
      </c>
      <c r="S154" s="1" t="s">
        <v>31</v>
      </c>
      <c r="T154" s="1"/>
      <c r="U154" s="1"/>
      <c r="V154" s="1" t="s">
        <v>33</v>
      </c>
      <c r="W154" s="1" t="s">
        <v>34</v>
      </c>
    </row>
    <row r="155" spans="1:23" hidden="1" x14ac:dyDescent="0.25">
      <c r="A155" s="2">
        <v>342840561</v>
      </c>
      <c r="B155" s="1" t="s">
        <v>24</v>
      </c>
      <c r="C155" s="1" t="s">
        <v>240</v>
      </c>
      <c r="D155" s="1" t="s">
        <v>26</v>
      </c>
      <c r="E155" s="1"/>
      <c r="F155" s="1" t="s">
        <v>29</v>
      </c>
      <c r="G155" s="2">
        <v>24333204</v>
      </c>
      <c r="H155" s="2">
        <v>503</v>
      </c>
      <c r="I155" s="2">
        <v>1</v>
      </c>
      <c r="J155" s="3">
        <v>45488</v>
      </c>
      <c r="K155" s="1" t="s">
        <v>352</v>
      </c>
      <c r="L155" s="3"/>
      <c r="M155" s="2">
        <v>55</v>
      </c>
      <c r="N155" s="2">
        <v>80</v>
      </c>
      <c r="O155" s="1" t="s">
        <v>30</v>
      </c>
      <c r="P155" s="1" t="s">
        <v>30</v>
      </c>
      <c r="Q155" s="1" t="s">
        <v>30</v>
      </c>
      <c r="R155" s="1" t="s">
        <v>30</v>
      </c>
      <c r="S155" s="1" t="s">
        <v>31</v>
      </c>
      <c r="T155" s="1"/>
      <c r="U155" s="1"/>
      <c r="V155" s="1" t="s">
        <v>33</v>
      </c>
      <c r="W155" s="1" t="s">
        <v>34</v>
      </c>
    </row>
    <row r="156" spans="1:23" x14ac:dyDescent="0.25">
      <c r="A156" s="2">
        <v>345301855</v>
      </c>
      <c r="B156" s="1" t="s">
        <v>24</v>
      </c>
      <c r="C156" s="1" t="s">
        <v>241</v>
      </c>
      <c r="D156" s="1" t="s">
        <v>26</v>
      </c>
      <c r="E156" s="1"/>
      <c r="F156" s="1" t="s">
        <v>29</v>
      </c>
      <c r="G156" s="2">
        <v>17003523</v>
      </c>
      <c r="H156" s="2">
        <v>473</v>
      </c>
      <c r="I156" s="2">
        <v>1</v>
      </c>
      <c r="J156" s="3">
        <v>43072</v>
      </c>
      <c r="K156" s="1" t="s">
        <v>352</v>
      </c>
      <c r="L156" s="3"/>
      <c r="M156" s="2">
        <v>55</v>
      </c>
      <c r="N156" s="2">
        <v>80</v>
      </c>
      <c r="O156" s="1" t="s">
        <v>30</v>
      </c>
      <c r="P156" s="1" t="s">
        <v>31</v>
      </c>
      <c r="Q156" s="1" t="s">
        <v>31</v>
      </c>
      <c r="R156" s="1" t="s">
        <v>31</v>
      </c>
      <c r="S156" s="1" t="s">
        <v>31</v>
      </c>
      <c r="T156" s="1"/>
      <c r="U156" s="1"/>
      <c r="V156" s="1" t="s">
        <v>33</v>
      </c>
      <c r="W156" s="1" t="s">
        <v>34</v>
      </c>
    </row>
    <row r="157" spans="1:23" x14ac:dyDescent="0.25">
      <c r="A157" s="2">
        <v>345810029</v>
      </c>
      <c r="B157" s="1" t="s">
        <v>24</v>
      </c>
      <c r="C157" s="1" t="s">
        <v>242</v>
      </c>
      <c r="D157" s="1" t="s">
        <v>26</v>
      </c>
      <c r="E157" s="1" t="s">
        <v>243</v>
      </c>
      <c r="F157" s="1" t="s">
        <v>29</v>
      </c>
      <c r="G157" s="2">
        <v>18025954</v>
      </c>
      <c r="H157" s="2">
        <v>494</v>
      </c>
      <c r="I157" s="2">
        <v>1</v>
      </c>
      <c r="J157" s="3">
        <v>43692</v>
      </c>
      <c r="K157" s="1" t="s">
        <v>352</v>
      </c>
      <c r="L157" s="3"/>
      <c r="M157" s="2">
        <v>28</v>
      </c>
      <c r="N157" s="2">
        <v>40</v>
      </c>
      <c r="O157" s="1" t="s">
        <v>31</v>
      </c>
      <c r="P157" s="1" t="s">
        <v>31</v>
      </c>
      <c r="Q157" s="1" t="s">
        <v>31</v>
      </c>
      <c r="R157" s="1" t="s">
        <v>31</v>
      </c>
      <c r="S157" s="1" t="s">
        <v>31</v>
      </c>
      <c r="T157" s="1"/>
      <c r="U157" s="1"/>
      <c r="V157" s="1" t="s">
        <v>33</v>
      </c>
      <c r="W157" s="1" t="s">
        <v>34</v>
      </c>
    </row>
    <row r="158" spans="1:23" x14ac:dyDescent="0.25">
      <c r="A158" s="2">
        <v>346212654</v>
      </c>
      <c r="B158" s="1" t="s">
        <v>24</v>
      </c>
      <c r="C158" s="1" t="s">
        <v>110</v>
      </c>
      <c r="D158" s="1" t="s">
        <v>26</v>
      </c>
      <c r="E158" s="1"/>
      <c r="F158" s="1" t="s">
        <v>29</v>
      </c>
      <c r="G158" s="2">
        <v>4257877</v>
      </c>
      <c r="H158" s="2">
        <v>446</v>
      </c>
      <c r="I158" s="2">
        <v>1</v>
      </c>
      <c r="J158" s="3">
        <v>42964</v>
      </c>
      <c r="K158" s="1" t="s">
        <v>352</v>
      </c>
      <c r="L158" s="3"/>
      <c r="M158" s="2">
        <v>28</v>
      </c>
      <c r="N158" s="2">
        <v>40</v>
      </c>
      <c r="O158" s="1" t="s">
        <v>31</v>
      </c>
      <c r="P158" s="1" t="s">
        <v>31</v>
      </c>
      <c r="Q158" s="1" t="s">
        <v>31</v>
      </c>
      <c r="R158" s="1" t="s">
        <v>31</v>
      </c>
      <c r="S158" s="1" t="s">
        <v>31</v>
      </c>
      <c r="T158" s="1"/>
      <c r="U158" s="1"/>
      <c r="V158" s="1" t="s">
        <v>33</v>
      </c>
      <c r="W158" s="1" t="s">
        <v>34</v>
      </c>
    </row>
    <row r="159" spans="1:23" x14ac:dyDescent="0.25">
      <c r="A159" s="2">
        <v>346212657</v>
      </c>
      <c r="B159" s="1" t="s">
        <v>24</v>
      </c>
      <c r="C159" s="1" t="s">
        <v>110</v>
      </c>
      <c r="D159" s="1" t="s">
        <v>26</v>
      </c>
      <c r="E159" s="1"/>
      <c r="F159" s="1" t="s">
        <v>29</v>
      </c>
      <c r="G159" s="2">
        <v>1223693</v>
      </c>
      <c r="H159" s="2">
        <v>74</v>
      </c>
      <c r="I159" s="2">
        <v>1</v>
      </c>
      <c r="J159" s="3">
        <v>42964</v>
      </c>
      <c r="K159" s="1" t="s">
        <v>352</v>
      </c>
      <c r="L159" s="3"/>
      <c r="M159" s="2">
        <v>6</v>
      </c>
      <c r="N159" s="2">
        <v>25</v>
      </c>
      <c r="O159" s="1" t="s">
        <v>31</v>
      </c>
      <c r="P159" s="1" t="s">
        <v>31</v>
      </c>
      <c r="Q159" s="1" t="s">
        <v>31</v>
      </c>
      <c r="R159" s="1" t="s">
        <v>31</v>
      </c>
      <c r="S159" s="1" t="s">
        <v>31</v>
      </c>
      <c r="T159" s="1"/>
      <c r="U159" s="1"/>
      <c r="V159" s="1" t="s">
        <v>33</v>
      </c>
      <c r="W159" s="1" t="s">
        <v>34</v>
      </c>
    </row>
    <row r="160" spans="1:23" x14ac:dyDescent="0.25">
      <c r="A160" s="2">
        <v>346212659</v>
      </c>
      <c r="B160" s="1" t="s">
        <v>24</v>
      </c>
      <c r="C160" s="1" t="s">
        <v>110</v>
      </c>
      <c r="D160" s="1" t="s">
        <v>26</v>
      </c>
      <c r="E160" s="1"/>
      <c r="F160" s="1" t="s">
        <v>29</v>
      </c>
      <c r="G160" s="2">
        <v>3810355</v>
      </c>
      <c r="H160" s="2">
        <v>147</v>
      </c>
      <c r="I160" s="2">
        <v>1</v>
      </c>
      <c r="J160" s="3">
        <v>42964</v>
      </c>
      <c r="K160" s="1" t="s">
        <v>352</v>
      </c>
      <c r="L160" s="3"/>
      <c r="M160" s="2">
        <v>9</v>
      </c>
      <c r="N160" s="2">
        <v>40</v>
      </c>
      <c r="O160" s="1" t="s">
        <v>31</v>
      </c>
      <c r="P160" s="1" t="s">
        <v>31</v>
      </c>
      <c r="Q160" s="1" t="s">
        <v>31</v>
      </c>
      <c r="R160" s="1" t="s">
        <v>31</v>
      </c>
      <c r="S160" s="1" t="s">
        <v>31</v>
      </c>
      <c r="T160" s="1"/>
      <c r="U160" s="1"/>
      <c r="V160" s="1" t="s">
        <v>33</v>
      </c>
      <c r="W160" s="1" t="s">
        <v>34</v>
      </c>
    </row>
    <row r="161" spans="1:23" x14ac:dyDescent="0.25">
      <c r="A161" s="2">
        <v>346212681</v>
      </c>
      <c r="B161" s="1" t="s">
        <v>24</v>
      </c>
      <c r="C161" s="1" t="s">
        <v>110</v>
      </c>
      <c r="D161" s="1" t="s">
        <v>26</v>
      </c>
      <c r="E161" s="1"/>
      <c r="F161" s="1" t="s">
        <v>29</v>
      </c>
      <c r="G161" s="2">
        <v>3810354</v>
      </c>
      <c r="H161" s="2">
        <v>147</v>
      </c>
      <c r="I161" s="2">
        <v>1</v>
      </c>
      <c r="J161" s="3">
        <v>42964</v>
      </c>
      <c r="K161" s="1" t="s">
        <v>352</v>
      </c>
      <c r="L161" s="3"/>
      <c r="M161" s="2">
        <v>9</v>
      </c>
      <c r="N161" s="2">
        <v>40</v>
      </c>
      <c r="O161" s="1" t="s">
        <v>31</v>
      </c>
      <c r="P161" s="1" t="s">
        <v>31</v>
      </c>
      <c r="Q161" s="1" t="s">
        <v>31</v>
      </c>
      <c r="R161" s="1" t="s">
        <v>31</v>
      </c>
      <c r="S161" s="1" t="s">
        <v>31</v>
      </c>
      <c r="T161" s="1"/>
      <c r="U161" s="1"/>
      <c r="V161" s="1" t="s">
        <v>33</v>
      </c>
      <c r="W161" s="1" t="s">
        <v>34</v>
      </c>
    </row>
    <row r="162" spans="1:23" x14ac:dyDescent="0.25">
      <c r="A162" s="2">
        <v>346212684</v>
      </c>
      <c r="B162" s="1" t="s">
        <v>24</v>
      </c>
      <c r="C162" s="1" t="s">
        <v>110</v>
      </c>
      <c r="D162" s="1" t="s">
        <v>26</v>
      </c>
      <c r="E162" s="1"/>
      <c r="F162" s="1" t="s">
        <v>29</v>
      </c>
      <c r="G162" s="2">
        <v>3810353</v>
      </c>
      <c r="H162" s="2">
        <v>147</v>
      </c>
      <c r="I162" s="2">
        <v>1</v>
      </c>
      <c r="J162" s="3">
        <v>42964</v>
      </c>
      <c r="K162" s="1" t="s">
        <v>352</v>
      </c>
      <c r="L162" s="3"/>
      <c r="M162" s="2">
        <v>9</v>
      </c>
      <c r="N162" s="2">
        <v>40</v>
      </c>
      <c r="O162" s="1" t="s">
        <v>31</v>
      </c>
      <c r="P162" s="1" t="s">
        <v>31</v>
      </c>
      <c r="Q162" s="1" t="s">
        <v>31</v>
      </c>
      <c r="R162" s="1" t="s">
        <v>31</v>
      </c>
      <c r="S162" s="1" t="s">
        <v>31</v>
      </c>
      <c r="T162" s="1"/>
      <c r="U162" s="1"/>
      <c r="V162" s="1" t="s">
        <v>33</v>
      </c>
      <c r="W162" s="1" t="s">
        <v>34</v>
      </c>
    </row>
    <row r="163" spans="1:23" x14ac:dyDescent="0.25">
      <c r="A163" s="2">
        <v>346212688</v>
      </c>
      <c r="B163" s="1" t="s">
        <v>24</v>
      </c>
      <c r="C163" s="1" t="s">
        <v>110</v>
      </c>
      <c r="D163" s="1" t="s">
        <v>26</v>
      </c>
      <c r="E163" s="1"/>
      <c r="F163" s="1" t="s">
        <v>29</v>
      </c>
      <c r="G163" s="2">
        <v>1222173</v>
      </c>
      <c r="H163" s="2">
        <v>74</v>
      </c>
      <c r="I163" s="2">
        <v>1</v>
      </c>
      <c r="J163" s="3">
        <v>42964</v>
      </c>
      <c r="K163" s="1" t="s">
        <v>352</v>
      </c>
      <c r="L163" s="3"/>
      <c r="M163" s="2">
        <v>6</v>
      </c>
      <c r="N163" s="2">
        <v>25</v>
      </c>
      <c r="O163" s="1" t="s">
        <v>31</v>
      </c>
      <c r="P163" s="1" t="s">
        <v>31</v>
      </c>
      <c r="Q163" s="1" t="s">
        <v>31</v>
      </c>
      <c r="R163" s="1" t="s">
        <v>31</v>
      </c>
      <c r="S163" s="1" t="s">
        <v>31</v>
      </c>
      <c r="T163" s="1"/>
      <c r="U163" s="1"/>
      <c r="V163" s="1" t="s">
        <v>33</v>
      </c>
      <c r="W163" s="1" t="s">
        <v>34</v>
      </c>
    </row>
    <row r="164" spans="1:23" x14ac:dyDescent="0.25">
      <c r="A164" s="2">
        <v>346212703</v>
      </c>
      <c r="B164" s="1" t="s">
        <v>24</v>
      </c>
      <c r="C164" s="1" t="s">
        <v>110</v>
      </c>
      <c r="D164" s="1" t="s">
        <v>26</v>
      </c>
      <c r="E164" s="1"/>
      <c r="F164" s="1" t="s">
        <v>29</v>
      </c>
      <c r="G164" s="2">
        <v>1443078</v>
      </c>
      <c r="H164" s="2">
        <v>74</v>
      </c>
      <c r="I164" s="2">
        <v>1</v>
      </c>
      <c r="J164" s="3">
        <v>42964</v>
      </c>
      <c r="K164" s="1" t="s">
        <v>352</v>
      </c>
      <c r="L164" s="3"/>
      <c r="M164" s="2">
        <v>6</v>
      </c>
      <c r="N164" s="2">
        <v>25</v>
      </c>
      <c r="O164" s="1" t="s">
        <v>31</v>
      </c>
      <c r="P164" s="1" t="s">
        <v>31</v>
      </c>
      <c r="Q164" s="1" t="s">
        <v>31</v>
      </c>
      <c r="R164" s="1" t="s">
        <v>31</v>
      </c>
      <c r="S164" s="1" t="s">
        <v>31</v>
      </c>
      <c r="T164" s="1"/>
      <c r="U164" s="1"/>
      <c r="V164" s="1" t="s">
        <v>33</v>
      </c>
      <c r="W164" s="1" t="s">
        <v>34</v>
      </c>
    </row>
    <row r="165" spans="1:23" x14ac:dyDescent="0.25">
      <c r="A165" s="2">
        <v>346215679</v>
      </c>
      <c r="B165" s="1" t="s">
        <v>24</v>
      </c>
      <c r="C165" s="1" t="s">
        <v>110</v>
      </c>
      <c r="D165" s="1" t="s">
        <v>26</v>
      </c>
      <c r="E165" s="1"/>
      <c r="F165" s="1" t="s">
        <v>29</v>
      </c>
      <c r="G165" s="2">
        <v>14009555</v>
      </c>
      <c r="H165" s="2">
        <v>28</v>
      </c>
      <c r="I165" s="2">
        <v>1</v>
      </c>
      <c r="J165" s="3">
        <v>42964</v>
      </c>
      <c r="K165" s="1" t="s">
        <v>352</v>
      </c>
      <c r="L165" s="3"/>
      <c r="M165" s="2">
        <v>6</v>
      </c>
      <c r="N165" s="2">
        <v>25</v>
      </c>
      <c r="O165" s="1" t="s">
        <v>31</v>
      </c>
      <c r="P165" s="1" t="s">
        <v>31</v>
      </c>
      <c r="Q165" s="1" t="s">
        <v>31</v>
      </c>
      <c r="R165" s="1" t="s">
        <v>31</v>
      </c>
      <c r="S165" s="1" t="s">
        <v>31</v>
      </c>
      <c r="T165" s="1"/>
      <c r="U165" s="1"/>
      <c r="V165" s="1" t="s">
        <v>33</v>
      </c>
      <c r="W165" s="1" t="s">
        <v>34</v>
      </c>
    </row>
    <row r="166" spans="1:23" x14ac:dyDescent="0.25">
      <c r="A166" s="2">
        <v>346241442</v>
      </c>
      <c r="B166" s="1" t="s">
        <v>24</v>
      </c>
      <c r="C166" s="1" t="s">
        <v>244</v>
      </c>
      <c r="D166" s="1" t="s">
        <v>26</v>
      </c>
      <c r="E166" s="1"/>
      <c r="F166" s="1" t="s">
        <v>29</v>
      </c>
      <c r="G166" s="2">
        <v>19002162</v>
      </c>
      <c r="H166" s="2">
        <v>472</v>
      </c>
      <c r="I166" s="2">
        <v>1</v>
      </c>
      <c r="J166" s="3">
        <v>43823</v>
      </c>
      <c r="K166" s="1" t="s">
        <v>352</v>
      </c>
      <c r="L166" s="3"/>
      <c r="M166" s="2">
        <v>69</v>
      </c>
      <c r="N166" s="2">
        <v>100</v>
      </c>
      <c r="O166" s="1" t="s">
        <v>31</v>
      </c>
      <c r="P166" s="1" t="s">
        <v>31</v>
      </c>
      <c r="Q166" s="1" t="s">
        <v>31</v>
      </c>
      <c r="R166" s="1" t="s">
        <v>31</v>
      </c>
      <c r="S166" s="1" t="s">
        <v>31</v>
      </c>
      <c r="T166" s="1"/>
      <c r="U166" s="1"/>
      <c r="V166" s="1" t="s">
        <v>33</v>
      </c>
      <c r="W166" s="1" t="s">
        <v>34</v>
      </c>
    </row>
    <row r="167" spans="1:23" hidden="1" x14ac:dyDescent="0.25">
      <c r="A167" s="2">
        <v>346712261</v>
      </c>
      <c r="B167" s="1" t="s">
        <v>24</v>
      </c>
      <c r="C167" s="1" t="s">
        <v>245</v>
      </c>
      <c r="D167" s="1" t="s">
        <v>26</v>
      </c>
      <c r="E167" s="1" t="s">
        <v>246</v>
      </c>
      <c r="F167" s="1" t="s">
        <v>29</v>
      </c>
      <c r="G167" s="2">
        <v>14009144</v>
      </c>
      <c r="H167" s="2">
        <v>736</v>
      </c>
      <c r="I167" s="2">
        <v>10</v>
      </c>
      <c r="J167" s="3">
        <v>43006</v>
      </c>
      <c r="K167" s="1" t="s">
        <v>352</v>
      </c>
      <c r="L167" s="3"/>
      <c r="M167" s="2">
        <v>630</v>
      </c>
      <c r="N167" s="2">
        <v>910</v>
      </c>
      <c r="O167" s="1" t="s">
        <v>30</v>
      </c>
      <c r="P167" s="1" t="s">
        <v>30</v>
      </c>
      <c r="Q167" s="1" t="s">
        <v>30</v>
      </c>
      <c r="R167" s="1" t="s">
        <v>30</v>
      </c>
      <c r="S167" s="1" t="s">
        <v>31</v>
      </c>
      <c r="T167" s="1"/>
      <c r="U167" s="1"/>
      <c r="V167" s="1" t="s">
        <v>33</v>
      </c>
      <c r="W167" s="1" t="s">
        <v>34</v>
      </c>
    </row>
    <row r="168" spans="1:23" hidden="1" x14ac:dyDescent="0.25">
      <c r="A168" s="2">
        <v>346712261</v>
      </c>
      <c r="B168" s="1" t="s">
        <v>24</v>
      </c>
      <c r="C168" s="1" t="s">
        <v>245</v>
      </c>
      <c r="D168" s="1" t="s">
        <v>26</v>
      </c>
      <c r="E168" s="1" t="s">
        <v>246</v>
      </c>
      <c r="F168" s="1" t="s">
        <v>29</v>
      </c>
      <c r="G168" s="2">
        <v>20000516</v>
      </c>
      <c r="H168" s="2">
        <v>737</v>
      </c>
      <c r="I168" s="2">
        <v>5</v>
      </c>
      <c r="J168" s="3">
        <v>44160</v>
      </c>
      <c r="K168" s="1" t="s">
        <v>352</v>
      </c>
      <c r="L168" s="3"/>
      <c r="M168" s="2"/>
      <c r="N168" s="2">
        <v>910</v>
      </c>
      <c r="O168" s="1" t="s">
        <v>30</v>
      </c>
      <c r="P168" s="1" t="s">
        <v>30</v>
      </c>
      <c r="Q168" s="1" t="s">
        <v>30</v>
      </c>
      <c r="R168" s="1" t="s">
        <v>30</v>
      </c>
      <c r="S168" s="1" t="s">
        <v>31</v>
      </c>
      <c r="T168" s="1"/>
      <c r="U168" s="1"/>
      <c r="V168" s="1" t="s">
        <v>33</v>
      </c>
      <c r="W168" s="1" t="s">
        <v>34</v>
      </c>
    </row>
    <row r="169" spans="1:23" hidden="1" x14ac:dyDescent="0.25">
      <c r="A169" s="2">
        <v>346730662</v>
      </c>
      <c r="B169" s="1" t="s">
        <v>24</v>
      </c>
      <c r="C169" s="1" t="s">
        <v>247</v>
      </c>
      <c r="D169" s="1" t="s">
        <v>26</v>
      </c>
      <c r="E169" s="1"/>
      <c r="F169" s="1" t="s">
        <v>29</v>
      </c>
      <c r="G169" s="2">
        <v>20003811</v>
      </c>
      <c r="H169" s="2">
        <v>737</v>
      </c>
      <c r="I169" s="2">
        <v>10</v>
      </c>
      <c r="J169" s="3">
        <v>44178</v>
      </c>
      <c r="K169" s="1" t="s">
        <v>352</v>
      </c>
      <c r="L169" s="3"/>
      <c r="M169" s="2">
        <v>630</v>
      </c>
      <c r="N169" s="2">
        <v>910</v>
      </c>
      <c r="O169" s="1" t="s">
        <v>30</v>
      </c>
      <c r="P169" s="1" t="s">
        <v>30</v>
      </c>
      <c r="Q169" s="1" t="s">
        <v>30</v>
      </c>
      <c r="R169" s="1" t="s">
        <v>30</v>
      </c>
      <c r="S169" s="1" t="s">
        <v>31</v>
      </c>
      <c r="T169" s="1"/>
      <c r="U169" s="1"/>
      <c r="V169" s="1" t="s">
        <v>33</v>
      </c>
      <c r="W169" s="1" t="s">
        <v>34</v>
      </c>
    </row>
    <row r="170" spans="1:23" hidden="1" x14ac:dyDescent="0.25">
      <c r="A170" s="2">
        <v>346730662</v>
      </c>
      <c r="B170" s="1" t="s">
        <v>24</v>
      </c>
      <c r="C170" s="1" t="s">
        <v>247</v>
      </c>
      <c r="D170" s="1" t="s">
        <v>26</v>
      </c>
      <c r="E170" s="1"/>
      <c r="F170" s="1" t="s">
        <v>29</v>
      </c>
      <c r="G170" s="2">
        <v>23528282</v>
      </c>
      <c r="H170" s="2">
        <v>503</v>
      </c>
      <c r="I170" s="2">
        <v>1</v>
      </c>
      <c r="J170" s="3">
        <v>45162</v>
      </c>
      <c r="K170" s="1" t="s">
        <v>352</v>
      </c>
      <c r="L170" s="3"/>
      <c r="M170" s="2"/>
      <c r="N170" s="2">
        <v>910</v>
      </c>
      <c r="O170" s="1" t="s">
        <v>30</v>
      </c>
      <c r="P170" s="1" t="s">
        <v>30</v>
      </c>
      <c r="Q170" s="1" t="s">
        <v>30</v>
      </c>
      <c r="R170" s="1" t="s">
        <v>30</v>
      </c>
      <c r="S170" s="1" t="s">
        <v>31</v>
      </c>
      <c r="T170" s="1"/>
      <c r="U170" s="1"/>
      <c r="V170" s="1" t="s">
        <v>33</v>
      </c>
      <c r="W170" s="1" t="s">
        <v>34</v>
      </c>
    </row>
    <row r="171" spans="1:23" hidden="1" x14ac:dyDescent="0.25">
      <c r="A171" s="2">
        <v>346885611</v>
      </c>
      <c r="B171" s="1" t="s">
        <v>24</v>
      </c>
      <c r="C171" s="1" t="s">
        <v>248</v>
      </c>
      <c r="D171" s="1" t="s">
        <v>26</v>
      </c>
      <c r="E171" s="1" t="s">
        <v>77</v>
      </c>
      <c r="F171" s="1" t="s">
        <v>29</v>
      </c>
      <c r="G171" s="2">
        <v>22041976</v>
      </c>
      <c r="H171" s="2">
        <v>67</v>
      </c>
      <c r="I171" s="2">
        <v>1</v>
      </c>
      <c r="J171" s="3">
        <v>45244</v>
      </c>
      <c r="K171" s="1" t="s">
        <v>352</v>
      </c>
      <c r="L171" s="3"/>
      <c r="M171" s="2">
        <v>9</v>
      </c>
      <c r="N171" s="2">
        <v>40</v>
      </c>
      <c r="O171" s="1" t="s">
        <v>31</v>
      </c>
      <c r="P171" s="1" t="s">
        <v>30</v>
      </c>
      <c r="Q171" s="1" t="s">
        <v>30</v>
      </c>
      <c r="R171" s="1" t="s">
        <v>30</v>
      </c>
      <c r="S171" s="1" t="s">
        <v>31</v>
      </c>
      <c r="T171" s="1"/>
      <c r="U171" s="1"/>
      <c r="V171" s="1" t="s">
        <v>33</v>
      </c>
      <c r="W171" s="1" t="s">
        <v>34</v>
      </c>
    </row>
    <row r="172" spans="1:23" x14ac:dyDescent="0.25">
      <c r="A172" s="2">
        <v>347654626</v>
      </c>
      <c r="B172" s="1" t="s">
        <v>24</v>
      </c>
      <c r="C172" s="1" t="s">
        <v>249</v>
      </c>
      <c r="D172" s="1" t="s">
        <v>26</v>
      </c>
      <c r="E172" s="1" t="s">
        <v>250</v>
      </c>
      <c r="F172" s="1" t="s">
        <v>29</v>
      </c>
      <c r="G172" s="2">
        <v>24002265</v>
      </c>
      <c r="H172" s="2">
        <v>747</v>
      </c>
      <c r="I172" s="2">
        <v>4</v>
      </c>
      <c r="J172" s="3">
        <v>45665</v>
      </c>
      <c r="K172" s="1" t="s">
        <v>352</v>
      </c>
      <c r="L172" s="3"/>
      <c r="M172" s="2">
        <v>173</v>
      </c>
      <c r="N172" s="2">
        <v>250</v>
      </c>
      <c r="O172" s="1" t="s">
        <v>30</v>
      </c>
      <c r="P172" s="1" t="s">
        <v>30</v>
      </c>
      <c r="Q172" s="1" t="s">
        <v>31</v>
      </c>
      <c r="R172" s="1" t="s">
        <v>30</v>
      </c>
      <c r="S172" s="1" t="s">
        <v>31</v>
      </c>
      <c r="T172" s="1"/>
      <c r="U172" s="1"/>
      <c r="V172" s="1" t="s">
        <v>33</v>
      </c>
      <c r="W172" s="1" t="s">
        <v>34</v>
      </c>
    </row>
    <row r="173" spans="1:23" hidden="1" x14ac:dyDescent="0.25">
      <c r="A173" s="2">
        <v>347654626</v>
      </c>
      <c r="B173" s="1" t="s">
        <v>24</v>
      </c>
      <c r="C173" s="1" t="s">
        <v>249</v>
      </c>
      <c r="D173" s="1" t="s">
        <v>26</v>
      </c>
      <c r="E173" s="1" t="s">
        <v>250</v>
      </c>
      <c r="F173" s="1" t="s">
        <v>29</v>
      </c>
      <c r="G173" s="2">
        <v>24002267</v>
      </c>
      <c r="H173" s="2">
        <v>747</v>
      </c>
      <c r="I173" s="2">
        <v>5</v>
      </c>
      <c r="J173" s="3">
        <v>45665</v>
      </c>
      <c r="K173" s="1" t="s">
        <v>352</v>
      </c>
      <c r="L173" s="3"/>
      <c r="M173" s="2">
        <v>0</v>
      </c>
      <c r="N173" s="2">
        <v>250</v>
      </c>
      <c r="O173" s="1" t="s">
        <v>30</v>
      </c>
      <c r="P173" s="1" t="s">
        <v>30</v>
      </c>
      <c r="Q173" s="1" t="s">
        <v>31</v>
      </c>
      <c r="R173" s="1" t="s">
        <v>30</v>
      </c>
      <c r="S173" s="1" t="s">
        <v>31</v>
      </c>
      <c r="T173" s="1"/>
      <c r="U173" s="1"/>
      <c r="V173" s="1" t="s">
        <v>33</v>
      </c>
      <c r="W173" s="1" t="s">
        <v>34</v>
      </c>
    </row>
    <row r="174" spans="1:23" hidden="1" x14ac:dyDescent="0.25">
      <c r="A174" s="2">
        <v>347654672</v>
      </c>
      <c r="B174" s="1" t="s">
        <v>24</v>
      </c>
      <c r="C174" s="1" t="s">
        <v>251</v>
      </c>
      <c r="D174" s="1" t="s">
        <v>26</v>
      </c>
      <c r="E174" s="1" t="s">
        <v>252</v>
      </c>
      <c r="F174" s="1" t="s">
        <v>29</v>
      </c>
      <c r="G174" s="2">
        <v>21018399</v>
      </c>
      <c r="H174" s="2">
        <v>502</v>
      </c>
      <c r="I174" s="2">
        <v>1</v>
      </c>
      <c r="J174" s="3">
        <v>44720</v>
      </c>
      <c r="K174" s="1" t="s">
        <v>352</v>
      </c>
      <c r="L174" s="3"/>
      <c r="M174" s="2">
        <v>44</v>
      </c>
      <c r="N174" s="2"/>
      <c r="O174" s="1" t="s">
        <v>31</v>
      </c>
      <c r="P174" s="1" t="s">
        <v>30</v>
      </c>
      <c r="Q174" s="1" t="s">
        <v>30</v>
      </c>
      <c r="R174" s="1" t="s">
        <v>30</v>
      </c>
      <c r="S174" s="1" t="s">
        <v>31</v>
      </c>
      <c r="T174" s="1"/>
      <c r="U174" s="1"/>
      <c r="V174" s="1" t="s">
        <v>33</v>
      </c>
      <c r="W174" s="1" t="s">
        <v>34</v>
      </c>
    </row>
    <row r="175" spans="1:23" x14ac:dyDescent="0.25">
      <c r="A175" s="2">
        <v>347878751</v>
      </c>
      <c r="B175" s="1" t="s">
        <v>24</v>
      </c>
      <c r="C175" s="1" t="s">
        <v>253</v>
      </c>
      <c r="D175" s="1" t="s">
        <v>26</v>
      </c>
      <c r="E175" s="1" t="s">
        <v>254</v>
      </c>
      <c r="F175" s="1" t="s">
        <v>29</v>
      </c>
      <c r="G175" s="2">
        <v>10066561</v>
      </c>
      <c r="H175" s="2">
        <v>25</v>
      </c>
      <c r="I175" s="2">
        <v>1</v>
      </c>
      <c r="J175" s="3">
        <v>42974</v>
      </c>
      <c r="K175" s="1" t="s">
        <v>352</v>
      </c>
      <c r="L175" s="3"/>
      <c r="M175" s="2">
        <v>6</v>
      </c>
      <c r="N175" s="2">
        <v>25</v>
      </c>
      <c r="O175" s="1" t="s">
        <v>31</v>
      </c>
      <c r="P175" s="1" t="s">
        <v>31</v>
      </c>
      <c r="Q175" s="1" t="s">
        <v>31</v>
      </c>
      <c r="R175" s="1" t="s">
        <v>31</v>
      </c>
      <c r="S175" s="1" t="s">
        <v>31</v>
      </c>
      <c r="T175" s="1"/>
      <c r="U175" s="1"/>
      <c r="V175" s="1" t="s">
        <v>33</v>
      </c>
      <c r="W175" s="1" t="s">
        <v>34</v>
      </c>
    </row>
    <row r="176" spans="1:23" x14ac:dyDescent="0.25">
      <c r="A176" s="2">
        <v>348476203</v>
      </c>
      <c r="B176" s="1" t="s">
        <v>24</v>
      </c>
      <c r="C176" s="1" t="s">
        <v>255</v>
      </c>
      <c r="D176" s="1" t="s">
        <v>26</v>
      </c>
      <c r="E176" s="1" t="s">
        <v>256</v>
      </c>
      <c r="F176" s="1" t="s">
        <v>29</v>
      </c>
      <c r="G176" s="2">
        <v>13595815</v>
      </c>
      <c r="H176" s="2">
        <v>736</v>
      </c>
      <c r="I176" s="2">
        <v>5</v>
      </c>
      <c r="J176" s="3">
        <v>43005</v>
      </c>
      <c r="K176" s="1" t="s">
        <v>352</v>
      </c>
      <c r="L176" s="3"/>
      <c r="M176" s="2">
        <v>111</v>
      </c>
      <c r="N176" s="2">
        <v>160</v>
      </c>
      <c r="O176" s="1" t="s">
        <v>31</v>
      </c>
      <c r="P176" s="1" t="s">
        <v>31</v>
      </c>
      <c r="Q176" s="1" t="s">
        <v>31</v>
      </c>
      <c r="R176" s="1" t="s">
        <v>31</v>
      </c>
      <c r="S176" s="1" t="s">
        <v>31</v>
      </c>
      <c r="T176" s="1"/>
      <c r="U176" s="1"/>
      <c r="V176" s="1" t="s">
        <v>33</v>
      </c>
      <c r="W176" s="1" t="s">
        <v>34</v>
      </c>
    </row>
    <row r="177" spans="1:23" x14ac:dyDescent="0.25">
      <c r="A177" s="2">
        <v>348547700</v>
      </c>
      <c r="B177" s="1" t="s">
        <v>24</v>
      </c>
      <c r="C177" s="1" t="s">
        <v>110</v>
      </c>
      <c r="D177" s="1" t="s">
        <v>26</v>
      </c>
      <c r="E177" s="1"/>
      <c r="F177" s="1" t="s">
        <v>29</v>
      </c>
      <c r="G177" s="2">
        <v>5073350</v>
      </c>
      <c r="H177" s="2">
        <v>77</v>
      </c>
      <c r="I177" s="2">
        <v>1</v>
      </c>
      <c r="J177" s="3">
        <v>42990</v>
      </c>
      <c r="K177" s="1" t="s">
        <v>352</v>
      </c>
      <c r="L177" s="3"/>
      <c r="M177" s="2">
        <v>6</v>
      </c>
      <c r="N177" s="2">
        <v>25</v>
      </c>
      <c r="O177" s="1" t="s">
        <v>31</v>
      </c>
      <c r="P177" s="1" t="s">
        <v>31</v>
      </c>
      <c r="Q177" s="1" t="s">
        <v>31</v>
      </c>
      <c r="R177" s="1" t="s">
        <v>31</v>
      </c>
      <c r="S177" s="1" t="s">
        <v>31</v>
      </c>
      <c r="T177" s="1"/>
      <c r="U177" s="1"/>
      <c r="V177" s="1" t="s">
        <v>33</v>
      </c>
      <c r="W177" s="1" t="s">
        <v>34</v>
      </c>
    </row>
    <row r="178" spans="1:23" x14ac:dyDescent="0.25">
      <c r="A178" s="2">
        <v>348547742</v>
      </c>
      <c r="B178" s="1" t="s">
        <v>24</v>
      </c>
      <c r="C178" s="1" t="s">
        <v>110</v>
      </c>
      <c r="D178" s="1" t="s">
        <v>26</v>
      </c>
      <c r="E178" s="1"/>
      <c r="F178" s="1" t="s">
        <v>29</v>
      </c>
      <c r="G178" s="2">
        <v>18000399</v>
      </c>
      <c r="H178" s="2">
        <v>45</v>
      </c>
      <c r="I178" s="2">
        <v>1</v>
      </c>
      <c r="J178" s="3">
        <v>43496</v>
      </c>
      <c r="K178" s="1" t="s">
        <v>352</v>
      </c>
      <c r="L178" s="3"/>
      <c r="M178" s="2">
        <v>6</v>
      </c>
      <c r="N178" s="2">
        <v>25</v>
      </c>
      <c r="O178" s="1" t="s">
        <v>31</v>
      </c>
      <c r="P178" s="1" t="s">
        <v>31</v>
      </c>
      <c r="Q178" s="1" t="s">
        <v>31</v>
      </c>
      <c r="R178" s="1" t="s">
        <v>31</v>
      </c>
      <c r="S178" s="1" t="s">
        <v>31</v>
      </c>
      <c r="T178" s="1"/>
      <c r="U178" s="1"/>
      <c r="V178" s="1" t="s">
        <v>33</v>
      </c>
      <c r="W178" s="1" t="s">
        <v>34</v>
      </c>
    </row>
    <row r="179" spans="1:23" hidden="1" x14ac:dyDescent="0.25">
      <c r="A179" s="2">
        <v>348619102</v>
      </c>
      <c r="B179" s="1" t="s">
        <v>24</v>
      </c>
      <c r="C179" s="1" t="s">
        <v>257</v>
      </c>
      <c r="D179" s="1" t="s">
        <v>26</v>
      </c>
      <c r="E179" s="1"/>
      <c r="F179" s="1" t="s">
        <v>29</v>
      </c>
      <c r="G179" s="2">
        <v>24428282</v>
      </c>
      <c r="H179" s="2">
        <v>503</v>
      </c>
      <c r="I179" s="2">
        <v>1</v>
      </c>
      <c r="J179" s="3">
        <v>45658</v>
      </c>
      <c r="K179" s="1" t="s">
        <v>352</v>
      </c>
      <c r="L179" s="3"/>
      <c r="M179" s="2">
        <v>28</v>
      </c>
      <c r="N179" s="2">
        <v>40</v>
      </c>
      <c r="O179" s="1" t="s">
        <v>31</v>
      </c>
      <c r="P179" s="1" t="s">
        <v>30</v>
      </c>
      <c r="Q179" s="1" t="s">
        <v>30</v>
      </c>
      <c r="R179" s="1" t="s">
        <v>30</v>
      </c>
      <c r="S179" s="1" t="s">
        <v>31</v>
      </c>
      <c r="T179" s="1"/>
      <c r="U179" s="1"/>
      <c r="V179" s="1" t="s">
        <v>33</v>
      </c>
      <c r="W179" s="1" t="s">
        <v>34</v>
      </c>
    </row>
    <row r="180" spans="1:23" hidden="1" x14ac:dyDescent="0.25">
      <c r="A180" s="2">
        <v>348629846</v>
      </c>
      <c r="B180" s="1" t="s">
        <v>24</v>
      </c>
      <c r="C180" s="1" t="s">
        <v>258</v>
      </c>
      <c r="D180" s="1" t="s">
        <v>259</v>
      </c>
      <c r="E180" s="1" t="s">
        <v>260</v>
      </c>
      <c r="F180" s="1" t="s">
        <v>29</v>
      </c>
      <c r="G180" s="2">
        <v>23021516</v>
      </c>
      <c r="H180" s="2">
        <v>739</v>
      </c>
      <c r="I180" s="2">
        <v>5</v>
      </c>
      <c r="J180" s="3">
        <v>45328</v>
      </c>
      <c r="K180" s="1" t="s">
        <v>352</v>
      </c>
      <c r="L180" s="3"/>
      <c r="M180" s="2">
        <v>218</v>
      </c>
      <c r="N180" s="2">
        <v>315</v>
      </c>
      <c r="O180" s="1" t="s">
        <v>30</v>
      </c>
      <c r="P180" s="1" t="s">
        <v>30</v>
      </c>
      <c r="Q180" s="1" t="s">
        <v>30</v>
      </c>
      <c r="R180" s="1" t="s">
        <v>30</v>
      </c>
      <c r="S180" s="1" t="s">
        <v>31</v>
      </c>
      <c r="T180" s="1"/>
      <c r="U180" s="1"/>
      <c r="V180" s="1" t="s">
        <v>33</v>
      </c>
      <c r="W180" s="1" t="s">
        <v>34</v>
      </c>
    </row>
    <row r="181" spans="1:23" x14ac:dyDescent="0.25">
      <c r="A181" s="2">
        <v>348637376</v>
      </c>
      <c r="B181" s="1" t="s">
        <v>24</v>
      </c>
      <c r="C181" s="1" t="s">
        <v>261</v>
      </c>
      <c r="D181" s="1" t="s">
        <v>26</v>
      </c>
      <c r="E181" s="1"/>
      <c r="F181" s="1" t="s">
        <v>29</v>
      </c>
      <c r="G181" s="2">
        <v>27757649</v>
      </c>
      <c r="H181" s="2">
        <v>442</v>
      </c>
      <c r="I181" s="2">
        <v>1</v>
      </c>
      <c r="J181" s="3">
        <v>42967</v>
      </c>
      <c r="K181" s="1" t="s">
        <v>353</v>
      </c>
      <c r="L181" s="3">
        <v>45658</v>
      </c>
      <c r="M181" s="2">
        <v>55</v>
      </c>
      <c r="N181" s="2">
        <v>80</v>
      </c>
      <c r="O181" s="1" t="s">
        <v>31</v>
      </c>
      <c r="P181" s="1" t="s">
        <v>31</v>
      </c>
      <c r="Q181" s="1" t="s">
        <v>31</v>
      </c>
      <c r="R181" s="1" t="s">
        <v>31</v>
      </c>
      <c r="S181" s="1" t="s">
        <v>31</v>
      </c>
      <c r="T181" s="1"/>
      <c r="U181" s="1"/>
      <c r="V181" s="1" t="s">
        <v>33</v>
      </c>
      <c r="W181" s="1" t="s">
        <v>34</v>
      </c>
    </row>
    <row r="182" spans="1:23" x14ac:dyDescent="0.25">
      <c r="A182" s="2">
        <v>348649381</v>
      </c>
      <c r="B182" s="1" t="s">
        <v>24</v>
      </c>
      <c r="C182" s="1" t="s">
        <v>258</v>
      </c>
      <c r="D182" s="1" t="s">
        <v>259</v>
      </c>
      <c r="E182" s="1" t="s">
        <v>262</v>
      </c>
      <c r="F182" s="1" t="s">
        <v>29</v>
      </c>
      <c r="G182" s="2">
        <v>10075327</v>
      </c>
      <c r="H182" s="2">
        <v>735</v>
      </c>
      <c r="I182" s="2">
        <v>5</v>
      </c>
      <c r="J182" s="3">
        <v>43002</v>
      </c>
      <c r="K182" s="1" t="s">
        <v>352</v>
      </c>
      <c r="L182" s="3"/>
      <c r="M182" s="2">
        <v>218</v>
      </c>
      <c r="N182" s="2">
        <v>315</v>
      </c>
      <c r="O182" s="1" t="s">
        <v>30</v>
      </c>
      <c r="P182" s="1" t="s">
        <v>31</v>
      </c>
      <c r="Q182" s="1" t="s">
        <v>31</v>
      </c>
      <c r="R182" s="1" t="s">
        <v>31</v>
      </c>
      <c r="S182" s="1" t="s">
        <v>31</v>
      </c>
      <c r="T182" s="1"/>
      <c r="U182" s="1"/>
      <c r="V182" s="1" t="s">
        <v>33</v>
      </c>
      <c r="W182" s="1" t="s">
        <v>34</v>
      </c>
    </row>
  </sheetData>
  <autoFilter ref="A1:W182" xr:uid="{BC8FB557-4253-4A84-AC62-1478DD0C8049}">
    <filterColumn colId="12">
      <filters>
        <filter val="111"/>
        <filter val="139"/>
        <filter val="17"/>
        <filter val="173"/>
        <filter val="218"/>
        <filter val="24"/>
        <filter val="28"/>
        <filter val="346"/>
        <filter val="35"/>
        <filter val="436"/>
        <filter val="44"/>
        <filter val="55"/>
        <filter val="6"/>
        <filter val="630"/>
        <filter val="69"/>
        <filter val="87"/>
        <filter val="9"/>
      </filters>
    </filterColumn>
    <filterColumn colId="16">
      <filters>
        <filter val="לא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0941-B2CF-4182-B8DB-FA96EEFFADC8}">
  <dimension ref="A1:G165"/>
  <sheetViews>
    <sheetView rightToLeft="1" workbookViewId="0">
      <selection activeCell="B20" sqref="B20"/>
    </sheetView>
  </sheetViews>
  <sheetFormatPr defaultRowHeight="13.8" x14ac:dyDescent="0.25"/>
  <cols>
    <col min="1" max="2" width="18.8984375" customWidth="1"/>
    <col min="3" max="3" width="26.69921875" bestFit="1" customWidth="1"/>
    <col min="4" max="4" width="12.5" bestFit="1" customWidth="1"/>
    <col min="5" max="5" width="15" bestFit="1" customWidth="1"/>
    <col min="6" max="6" width="15.69921875" customWidth="1"/>
    <col min="7" max="7" width="11.69921875" customWidth="1"/>
  </cols>
  <sheetData>
    <row r="1" spans="1:7" x14ac:dyDescent="0.25">
      <c r="A1" s="4" t="s">
        <v>0</v>
      </c>
      <c r="B1" s="58" t="s">
        <v>340</v>
      </c>
      <c r="C1" s="56" t="s">
        <v>7</v>
      </c>
      <c r="D1" s="56" t="s">
        <v>10</v>
      </c>
      <c r="E1" s="56" t="s">
        <v>11</v>
      </c>
      <c r="F1" s="4" t="s">
        <v>346</v>
      </c>
      <c r="G1" s="4" t="s">
        <v>350</v>
      </c>
    </row>
    <row r="2" spans="1:7" x14ac:dyDescent="0.25">
      <c r="A2" s="2">
        <v>341673501</v>
      </c>
      <c r="B2" s="59">
        <v>12577239</v>
      </c>
      <c r="C2" s="57" t="str">
        <f>_xlfn.XLOOKUP(A2,'1 רשימת חוזים'!$A:$A,'1 רשימת חוזים'!$H:$H)</f>
        <v>מאור רחובות</v>
      </c>
      <c r="D2" s="57" t="str">
        <f>_xlfn.XLOOKUP(A2,'1 רשימת חוזים'!$A:$A,'1 רשימת חוזים'!$K:$K)</f>
        <v>כן</v>
      </c>
      <c r="E2" s="57" t="str">
        <f>_xlfn.XLOOKUP(A2,'1 רשימת חוזים'!$A:$A,'1 רשימת חוזים'!$L:$L)</f>
        <v>לא</v>
      </c>
      <c r="F2" s="2">
        <v>55</v>
      </c>
      <c r="G2" s="1" t="s">
        <v>31</v>
      </c>
    </row>
    <row r="3" spans="1:7" x14ac:dyDescent="0.25">
      <c r="A3" s="2">
        <v>341730551</v>
      </c>
      <c r="B3" s="59">
        <v>4852899</v>
      </c>
      <c r="C3" s="57">
        <f>_xlfn.XLOOKUP(A3,'1 רשימת חוזים'!$A:$A,'1 רשימת חוזים'!$H:$H)</f>
        <v>0</v>
      </c>
      <c r="D3" s="57" t="str">
        <f>_xlfn.XLOOKUP(A3,'1 רשימת חוזים'!$A:$A,'1 רשימת חוזים'!$K:$K)</f>
        <v>לא</v>
      </c>
      <c r="E3" s="57" t="str">
        <f>_xlfn.XLOOKUP(A3,'1 רשימת חוזים'!$A:$A,'1 רשימת חוזים'!$L:$L)</f>
        <v>לא</v>
      </c>
      <c r="F3" s="2">
        <v>55</v>
      </c>
      <c r="G3" s="1" t="s">
        <v>31</v>
      </c>
    </row>
    <row r="4" spans="1:7" x14ac:dyDescent="0.25">
      <c r="A4" s="2">
        <v>341779458</v>
      </c>
      <c r="B4" s="59">
        <v>11501230</v>
      </c>
      <c r="C4" s="57">
        <f>_xlfn.XLOOKUP(A4,'1 רשימת חוזים'!$A:$A,'1 רשימת חוזים'!$H:$H)</f>
        <v>0</v>
      </c>
      <c r="D4" s="57" t="str">
        <f>_xlfn.XLOOKUP(A4,'1 רשימת חוזים'!$A:$A,'1 רשימת חוזים'!$K:$K)</f>
        <v>לא</v>
      </c>
      <c r="E4" s="57" t="str">
        <f>_xlfn.XLOOKUP(A4,'1 רשימת חוזים'!$A:$A,'1 רשימת חוזים'!$L:$L)</f>
        <v>לא</v>
      </c>
      <c r="F4" s="2">
        <v>55</v>
      </c>
      <c r="G4" s="1" t="s">
        <v>31</v>
      </c>
    </row>
    <row r="5" spans="1:7" x14ac:dyDescent="0.25">
      <c r="A5" s="2">
        <v>341815843</v>
      </c>
      <c r="B5" s="59">
        <v>12500666</v>
      </c>
      <c r="C5" s="57" t="str">
        <f>_xlfn.XLOOKUP(A5,'1 רשימת חוזים'!$A:$A,'1 רשימת חוזים'!$H:$H)</f>
        <v>מזרקה</v>
      </c>
      <c r="D5" s="57" t="str">
        <f>_xlfn.XLOOKUP(A5,'1 רשימת חוזים'!$A:$A,'1 רשימת חוזים'!$K:$K)</f>
        <v>כן</v>
      </c>
      <c r="E5" s="57" t="str">
        <f>_xlfn.XLOOKUP(A5,'1 רשימת חוזים'!$A:$A,'1 רשימת חוזים'!$L:$L)</f>
        <v>לא</v>
      </c>
      <c r="F5" s="2">
        <v>111</v>
      </c>
      <c r="G5" s="1" t="s">
        <v>31</v>
      </c>
    </row>
    <row r="6" spans="1:7" x14ac:dyDescent="0.25">
      <c r="A6" s="2">
        <v>341821053</v>
      </c>
      <c r="B6" s="59">
        <v>23175802</v>
      </c>
      <c r="C6" s="57" t="str">
        <f>_xlfn.XLOOKUP(A6,'1 רשימת חוזים'!$A:$A,'1 רשימת חוזים'!$H:$H)</f>
        <v>מקלט 32</v>
      </c>
      <c r="D6" s="57" t="str">
        <f>_xlfn.XLOOKUP(A6,'1 רשימת חוזים'!$A:$A,'1 רשימת חוזים'!$K:$K)</f>
        <v>לא</v>
      </c>
      <c r="E6" s="57" t="str">
        <f>_xlfn.XLOOKUP(A6,'1 רשימת חוזים'!$A:$A,'1 רשימת חוזים'!$L:$L)</f>
        <v>כן</v>
      </c>
      <c r="F6" s="2">
        <v>17</v>
      </c>
      <c r="G6" s="1" t="s">
        <v>30</v>
      </c>
    </row>
    <row r="7" spans="1:7" x14ac:dyDescent="0.25">
      <c r="A7" s="2">
        <v>341851239</v>
      </c>
      <c r="B7" s="59">
        <v>9074465</v>
      </c>
      <c r="C7" s="57" t="str">
        <f>_xlfn.XLOOKUP(A7,'1 רשימת חוזים'!$A:$A,'1 רשימת חוזים'!$H:$H)</f>
        <v>אולם ספורט</v>
      </c>
      <c r="D7" s="57" t="str">
        <f>_xlfn.XLOOKUP(A7,'1 רשימת חוזים'!$A:$A,'1 רשימת חוזים'!$K:$K)</f>
        <v>כן</v>
      </c>
      <c r="E7" s="57" t="str">
        <f>_xlfn.XLOOKUP(A7,'1 רשימת חוזים'!$A:$A,'1 רשימת חוזים'!$L:$L)</f>
        <v>כן</v>
      </c>
      <c r="F7" s="2">
        <v>346</v>
      </c>
      <c r="G7" s="1" t="s">
        <v>30</v>
      </c>
    </row>
    <row r="8" spans="1:7" x14ac:dyDescent="0.25">
      <c r="A8" s="2">
        <v>341930248</v>
      </c>
      <c r="B8" s="59">
        <v>12578268</v>
      </c>
      <c r="C8" s="57" t="str">
        <f>_xlfn.XLOOKUP(A8,'1 רשימת חוזים'!$A:$A,'1 רשימת חוזים'!$H:$H)</f>
        <v>במה</v>
      </c>
      <c r="D8" s="57" t="str">
        <f>_xlfn.XLOOKUP(A8,'1 רשימת חוזים'!$A:$A,'1 רשימת חוזים'!$K:$K)</f>
        <v>לא</v>
      </c>
      <c r="E8" s="57" t="str">
        <f>_xlfn.XLOOKUP(A8,'1 רשימת חוזים'!$A:$A,'1 רשימת חוזים'!$L:$L)</f>
        <v>לא</v>
      </c>
      <c r="F8" s="2">
        <v>55</v>
      </c>
      <c r="G8" s="1" t="s">
        <v>31</v>
      </c>
    </row>
    <row r="9" spans="1:7" x14ac:dyDescent="0.25">
      <c r="A9" s="2">
        <v>342039547</v>
      </c>
      <c r="B9" s="59">
        <v>24659235</v>
      </c>
      <c r="C9" s="57" t="str">
        <f>_xlfn.XLOOKUP(A9,'1 רשימת חוזים'!$A:$A,'1 רשימת חוזים'!$H:$H)</f>
        <v>גן ילדים</v>
      </c>
      <c r="D9" s="57" t="str">
        <f>_xlfn.XLOOKUP(A9,'1 רשימת חוזים'!$A:$A,'1 רשימת חוזים'!$K:$K)</f>
        <v>לא</v>
      </c>
      <c r="E9" s="57" t="str">
        <f>_xlfn.XLOOKUP(A9,'1 רשימת חוזים'!$A:$A,'1 רשימת חוזים'!$L:$L)</f>
        <v>כן</v>
      </c>
      <c r="F9" s="2">
        <v>44</v>
      </c>
      <c r="G9" s="1" t="s">
        <v>30</v>
      </c>
    </row>
    <row r="10" spans="1:7" x14ac:dyDescent="0.25">
      <c r="A10" s="2">
        <v>342046157</v>
      </c>
      <c r="B10" s="59">
        <v>23559482</v>
      </c>
      <c r="C10" s="57" t="str">
        <f>_xlfn.XLOOKUP(A10,'1 רשימת חוזים'!$A:$A,'1 רשימת חוזים'!$H:$H)</f>
        <v>מקלט מס -4מועדון רווחה</v>
      </c>
      <c r="D10" s="57" t="str">
        <f>_xlfn.XLOOKUP(A10,'1 רשימת חוזים'!$A:$A,'1 רשימת חוזים'!$K:$K)</f>
        <v>לא</v>
      </c>
      <c r="E10" s="57" t="str">
        <f>_xlfn.XLOOKUP(A10,'1 רשימת חוזים'!$A:$A,'1 רשימת חוזים'!$L:$L)</f>
        <v>כן</v>
      </c>
      <c r="F10" s="2">
        <v>17</v>
      </c>
      <c r="G10" s="1" t="s">
        <v>30</v>
      </c>
    </row>
    <row r="11" spans="1:7" x14ac:dyDescent="0.25">
      <c r="A11" s="2">
        <v>342060645</v>
      </c>
      <c r="B11" s="59">
        <v>23559520</v>
      </c>
      <c r="C11" s="57" t="str">
        <f>_xlfn.XLOOKUP(A11,'1 רשימת חוזים'!$A:$A,'1 רשימת חוזים'!$H:$H)</f>
        <v>מקלט 8</v>
      </c>
      <c r="D11" s="57" t="str">
        <f>_xlfn.XLOOKUP(A11,'1 רשימת חוזים'!$A:$A,'1 רשימת חוזים'!$K:$K)</f>
        <v>לא</v>
      </c>
      <c r="E11" s="57" t="str">
        <f>_xlfn.XLOOKUP(A11,'1 רשימת חוזים'!$A:$A,'1 רשימת חוזים'!$L:$L)</f>
        <v>כן</v>
      </c>
      <c r="F11" s="2">
        <v>17</v>
      </c>
      <c r="G11" s="1" t="s">
        <v>30</v>
      </c>
    </row>
    <row r="12" spans="1:7" x14ac:dyDescent="0.25">
      <c r="A12" s="2">
        <v>342121829</v>
      </c>
      <c r="B12" s="59">
        <v>18025916</v>
      </c>
      <c r="C12" s="57">
        <f>_xlfn.XLOOKUP(A12,'1 רשימת חוזים'!$A:$A,'1 רשימת חוזים'!$H:$H)</f>
        <v>0</v>
      </c>
      <c r="D12" s="57" t="str">
        <f>_xlfn.XLOOKUP(A12,'1 רשימת חוזים'!$A:$A,'1 רשימת חוזים'!$K:$K)</f>
        <v>לא</v>
      </c>
      <c r="E12" s="57" t="str">
        <f>_xlfn.XLOOKUP(A12,'1 רשימת חוזים'!$A:$A,'1 רשימת חוזים'!$L:$L)</f>
        <v>לא</v>
      </c>
      <c r="F12" s="2">
        <v>55</v>
      </c>
      <c r="G12" s="1" t="s">
        <v>31</v>
      </c>
    </row>
    <row r="13" spans="1:7" x14ac:dyDescent="0.25">
      <c r="A13" s="2">
        <v>342154376</v>
      </c>
      <c r="B13" s="59">
        <v>13009113</v>
      </c>
      <c r="C13" s="57" t="str">
        <f>_xlfn.XLOOKUP(A13,'1 רשימת חוזים'!$A:$A,'1 רשימת חוזים'!$H:$H)</f>
        <v>מחסן</v>
      </c>
      <c r="D13" s="57" t="str">
        <f>_xlfn.XLOOKUP(A13,'1 רשימת חוזים'!$A:$A,'1 רשימת חוזים'!$K:$K)</f>
        <v>לא</v>
      </c>
      <c r="E13" s="57" t="str">
        <f>_xlfn.XLOOKUP(A13,'1 רשימת חוזים'!$A:$A,'1 רשימת חוזים'!$L:$L)</f>
        <v>לא</v>
      </c>
      <c r="F13" s="2">
        <v>9</v>
      </c>
      <c r="G13" s="1" t="s">
        <v>31</v>
      </c>
    </row>
    <row r="14" spans="1:7" x14ac:dyDescent="0.25">
      <c r="A14" s="2">
        <v>342157286</v>
      </c>
      <c r="B14" s="59">
        <v>23559521</v>
      </c>
      <c r="C14" s="57" t="str">
        <f>_xlfn.XLOOKUP(A14,'1 רשימת חוזים'!$A:$A,'1 רשימת חוזים'!$H:$H)</f>
        <v>נוער Iמקלט מס 9 מועדו</v>
      </c>
      <c r="D14" s="57" t="str">
        <f>_xlfn.XLOOKUP(A14,'1 רשימת חוזים'!$A:$A,'1 רשימת חוזים'!$K:$K)</f>
        <v>לא</v>
      </c>
      <c r="E14" s="57" t="str">
        <f>_xlfn.XLOOKUP(A14,'1 רשימת חוזים'!$A:$A,'1 רשימת חוזים'!$L:$L)</f>
        <v>כן</v>
      </c>
      <c r="F14" s="2">
        <v>17</v>
      </c>
      <c r="G14" s="1" t="s">
        <v>30</v>
      </c>
    </row>
    <row r="15" spans="1:7" x14ac:dyDescent="0.25">
      <c r="A15" s="2">
        <v>342158306</v>
      </c>
      <c r="B15" s="59">
        <v>1907355</v>
      </c>
      <c r="C15" s="57" t="str">
        <f>_xlfn.XLOOKUP(A15,'1 רשימת חוזים'!$A:$A,'1 רשימת חוזים'!$H:$H)</f>
        <v>ארכיון</v>
      </c>
      <c r="D15" s="57" t="str">
        <f>_xlfn.XLOOKUP(A15,'1 רשימת חוזים'!$A:$A,'1 רשימת חוזים'!$K:$K)</f>
        <v>לא</v>
      </c>
      <c r="E15" s="57" t="str">
        <f>_xlfn.XLOOKUP(A15,'1 רשימת חוזים'!$A:$A,'1 רשימת חוזים'!$L:$L)</f>
        <v>לא</v>
      </c>
      <c r="F15" s="2">
        <v>6</v>
      </c>
      <c r="G15" s="1" t="s">
        <v>31</v>
      </c>
    </row>
    <row r="16" spans="1:7" x14ac:dyDescent="0.25">
      <c r="A16" s="2">
        <v>342197861</v>
      </c>
      <c r="B16" s="59">
        <v>24329650</v>
      </c>
      <c r="C16" s="57" t="str">
        <f>_xlfn.XLOOKUP(A16,'1 רשימת חוזים'!$A:$A,'1 רשימת חוזים'!$H:$H)</f>
        <v>מחסני גינון</v>
      </c>
      <c r="D16" s="57" t="str">
        <f>_xlfn.XLOOKUP(A16,'1 רשימת חוזים'!$A:$A,'1 רשימת חוזים'!$K:$K)</f>
        <v>לא</v>
      </c>
      <c r="E16" s="57" t="str">
        <f>_xlfn.XLOOKUP(A16,'1 רשימת חוזים'!$A:$A,'1 רשימת חוזים'!$L:$L)</f>
        <v>כן</v>
      </c>
      <c r="F16" s="2">
        <v>55</v>
      </c>
      <c r="G16" s="1" t="s">
        <v>30</v>
      </c>
    </row>
    <row r="17" spans="1:7" x14ac:dyDescent="0.25">
      <c r="A17" s="2">
        <v>342207083</v>
      </c>
      <c r="B17" s="59">
        <v>12198749</v>
      </c>
      <c r="C17" s="57" t="str">
        <f>_xlfn.XLOOKUP(A17,'1 רשימת חוזים'!$A:$A,'1 רשימת חוזים'!$H:$H)</f>
        <v>גן ילדים</v>
      </c>
      <c r="D17" s="57" t="str">
        <f>_xlfn.XLOOKUP(A17,'1 רשימת חוזים'!$A:$A,'1 רשימת חוזים'!$K:$K)</f>
        <v>לא</v>
      </c>
      <c r="E17" s="57" t="str">
        <f>_xlfn.XLOOKUP(A17,'1 רשימת חוזים'!$A:$A,'1 רשימת חוזים'!$L:$L)</f>
        <v>לא</v>
      </c>
      <c r="F17" s="2">
        <v>28</v>
      </c>
      <c r="G17" s="1" t="s">
        <v>31</v>
      </c>
    </row>
    <row r="18" spans="1:7" x14ac:dyDescent="0.25">
      <c r="A18" s="2">
        <v>342222854</v>
      </c>
      <c r="B18" s="59">
        <v>23175774</v>
      </c>
      <c r="C18" s="57" t="str">
        <f>_xlfn.XLOOKUP(A18,'1 רשימת חוזים'!$A:$A,'1 רשימת חוזים'!$H:$H)</f>
        <v>מקלט 2 מועדונית</v>
      </c>
      <c r="D18" s="57" t="str">
        <f>_xlfn.XLOOKUP(A18,'1 רשימת חוזים'!$A:$A,'1 רשימת חוזים'!$K:$K)</f>
        <v>לא</v>
      </c>
      <c r="E18" s="57" t="str">
        <f>_xlfn.XLOOKUP(A18,'1 רשימת חוזים'!$A:$A,'1 רשימת חוזים'!$L:$L)</f>
        <v>כן</v>
      </c>
      <c r="F18" s="2">
        <v>17</v>
      </c>
      <c r="G18" s="1" t="s">
        <v>30</v>
      </c>
    </row>
    <row r="19" spans="1:7" x14ac:dyDescent="0.25">
      <c r="A19" s="2">
        <v>342225603</v>
      </c>
      <c r="B19" s="59">
        <v>384532</v>
      </c>
      <c r="C19" s="57" t="str">
        <f>_xlfn.XLOOKUP(A19,'1 רשימת חוזים'!$A:$A,'1 רשימת חוזים'!$H:$H)</f>
        <v>מאור רחובות</v>
      </c>
      <c r="D19" s="57" t="str">
        <f>_xlfn.XLOOKUP(A19,'1 רשימת חוזים'!$A:$A,'1 רשימת חוזים'!$K:$K)</f>
        <v>לא</v>
      </c>
      <c r="E19" s="57" t="str">
        <f>_xlfn.XLOOKUP(A19,'1 רשימת חוזים'!$A:$A,'1 רשימת חוזים'!$L:$L)</f>
        <v>לא</v>
      </c>
      <c r="F19" s="2">
        <v>28</v>
      </c>
      <c r="G19" s="1" t="s">
        <v>31</v>
      </c>
    </row>
    <row r="20" spans="1:7" x14ac:dyDescent="0.25">
      <c r="A20" s="2">
        <v>342227771</v>
      </c>
      <c r="B20" s="59">
        <v>19002376</v>
      </c>
      <c r="C20" s="57" t="str">
        <f>_xlfn.XLOOKUP(A20,'1 רשימת חוזים'!$A:$A,'1 רשימת חוזים'!$H:$H)</f>
        <v>ביס חלמיש</v>
      </c>
      <c r="D20" s="57" t="str">
        <f>_xlfn.XLOOKUP(A20,'1 רשימת חוזים'!$A:$A,'1 רשימת חוזים'!$K:$K)</f>
        <v>כן</v>
      </c>
      <c r="E20" s="57" t="str">
        <f>_xlfn.XLOOKUP(A20,'1 רשימת חוזים'!$A:$A,'1 רשימת חוזים'!$L:$L)</f>
        <v>כן</v>
      </c>
      <c r="F20" s="2">
        <v>139</v>
      </c>
      <c r="G20" s="1" t="s">
        <v>30</v>
      </c>
    </row>
    <row r="21" spans="1:7" x14ac:dyDescent="0.25">
      <c r="A21" s="2">
        <v>342234670</v>
      </c>
      <c r="B21" s="59">
        <v>38707454</v>
      </c>
      <c r="C21" s="57" t="str">
        <f>_xlfn.XLOOKUP(A21,'1 רשימת חוזים'!$A:$A,'1 רשימת חוזים'!$H:$H)</f>
        <v>מקלט 12</v>
      </c>
      <c r="D21" s="57" t="str">
        <f>_xlfn.XLOOKUP(A21,'1 רשימת חוזים'!$A:$A,'1 רשימת חוזים'!$K:$K)</f>
        <v>לא</v>
      </c>
      <c r="E21" s="57" t="str">
        <f>_xlfn.XLOOKUP(A21,'1 רשימת חוזים'!$A:$A,'1 רשימת חוזים'!$L:$L)</f>
        <v>לא</v>
      </c>
      <c r="F21" s="2">
        <v>17</v>
      </c>
      <c r="G21" s="1" t="s">
        <v>31</v>
      </c>
    </row>
    <row r="22" spans="1:7" x14ac:dyDescent="0.25">
      <c r="A22" s="2">
        <v>342237008</v>
      </c>
      <c r="B22" s="59">
        <v>15344483</v>
      </c>
      <c r="C22" s="57" t="str">
        <f>_xlfn.XLOOKUP(A22,'1 רשימת חוזים'!$A:$A,'1 רשימת חוזים'!$H:$H)</f>
        <v>בית המתנדב</v>
      </c>
      <c r="D22" s="57" t="str">
        <f>_xlfn.XLOOKUP(A22,'1 רשימת חוזים'!$A:$A,'1 רשימת חוזים'!$K:$K)</f>
        <v>לא</v>
      </c>
      <c r="E22" s="57" t="str">
        <f>_xlfn.XLOOKUP(A22,'1 רשימת חוזים'!$A:$A,'1 רשימת חוזים'!$L:$L)</f>
        <v>לא</v>
      </c>
      <c r="F22" s="2">
        <v>44</v>
      </c>
      <c r="G22" s="1" t="s">
        <v>31</v>
      </c>
    </row>
    <row r="23" spans="1:7" x14ac:dyDescent="0.25">
      <c r="A23" s="2">
        <v>342244730</v>
      </c>
      <c r="B23" s="59">
        <v>384554</v>
      </c>
      <c r="C23" s="57" t="str">
        <f>_xlfn.XLOOKUP(A23,'1 רשימת חוזים'!$A:$A,'1 רשימת חוזים'!$H:$H)</f>
        <v>מאור רחובות</v>
      </c>
      <c r="D23" s="57" t="str">
        <f>_xlfn.XLOOKUP(A23,'1 רשימת חוזים'!$A:$A,'1 רשימת חוזים'!$K:$K)</f>
        <v>לא</v>
      </c>
      <c r="E23" s="57" t="str">
        <f>_xlfn.XLOOKUP(A23,'1 רשימת חוזים'!$A:$A,'1 רשימת חוזים'!$L:$L)</f>
        <v>לא</v>
      </c>
      <c r="F23" s="2">
        <v>17</v>
      </c>
      <c r="G23" s="1" t="s">
        <v>31</v>
      </c>
    </row>
    <row r="24" spans="1:7" x14ac:dyDescent="0.25">
      <c r="A24" s="2">
        <v>342248359</v>
      </c>
      <c r="B24" s="59">
        <v>23559522</v>
      </c>
      <c r="C24" s="57" t="str">
        <f>_xlfn.XLOOKUP(A24,'1 רשימת חוזים'!$A:$A,'1 רשימת חוזים'!$H:$H)</f>
        <v>מקלט מס 10 גן ילדים</v>
      </c>
      <c r="D24" s="57" t="str">
        <f>_xlfn.XLOOKUP(A24,'1 רשימת חוזים'!$A:$A,'1 רשימת חוזים'!$K:$K)</f>
        <v>לא</v>
      </c>
      <c r="E24" s="57" t="str">
        <f>_xlfn.XLOOKUP(A24,'1 רשימת חוזים'!$A:$A,'1 רשימת חוזים'!$L:$L)</f>
        <v>כן</v>
      </c>
      <c r="F24" s="2">
        <v>17</v>
      </c>
      <c r="G24" s="1" t="s">
        <v>30</v>
      </c>
    </row>
    <row r="25" spans="1:7" x14ac:dyDescent="0.25">
      <c r="A25" s="2">
        <v>342248393</v>
      </c>
      <c r="B25" s="59">
        <v>23559481</v>
      </c>
      <c r="C25" s="57" t="str">
        <f>_xlfn.XLOOKUP(A25,'1 רשימת חוזים'!$A:$A,'1 רשימת חוזים'!$H:$H)</f>
        <v>מקלט 11</v>
      </c>
      <c r="D25" s="57" t="str">
        <f>_xlfn.XLOOKUP(A25,'1 רשימת חוזים'!$A:$A,'1 רשימת חוזים'!$K:$K)</f>
        <v>לא</v>
      </c>
      <c r="E25" s="57" t="str">
        <f>_xlfn.XLOOKUP(A25,'1 רשימת חוזים'!$A:$A,'1 רשימת חוזים'!$L:$L)</f>
        <v>כן</v>
      </c>
      <c r="F25" s="2">
        <v>17</v>
      </c>
      <c r="G25" s="1" t="s">
        <v>30</v>
      </c>
    </row>
    <row r="26" spans="1:7" x14ac:dyDescent="0.25">
      <c r="A26" s="2">
        <v>342269965</v>
      </c>
      <c r="B26" s="59">
        <v>19030270</v>
      </c>
      <c r="C26" s="57">
        <f>_xlfn.XLOOKUP(A26,'1 רשימת חוזים'!$A:$A,'1 רשימת חוזים'!$H:$H)</f>
        <v>0</v>
      </c>
      <c r="D26" s="57" t="str">
        <f>_xlfn.XLOOKUP(A26,'1 רשימת חוזים'!$A:$A,'1 רשימת חוזים'!$K:$K)</f>
        <v>כן</v>
      </c>
      <c r="E26" s="57" t="str">
        <f>_xlfn.XLOOKUP(A26,'1 רשימת חוזים'!$A:$A,'1 רשימת חוזים'!$L:$L)</f>
        <v>כן</v>
      </c>
      <c r="F26" s="2">
        <v>55</v>
      </c>
      <c r="G26" s="1" t="s">
        <v>30</v>
      </c>
    </row>
    <row r="27" spans="1:7" x14ac:dyDescent="0.25">
      <c r="A27" s="2">
        <v>342273180</v>
      </c>
      <c r="B27" s="59">
        <v>30378972</v>
      </c>
      <c r="C27" s="57" t="str">
        <f>_xlfn.XLOOKUP(A27,'1 רשימת חוזים'!$A:$A,'1 רשימת חוזים'!$H:$H)</f>
        <v>גן ילדים</v>
      </c>
      <c r="D27" s="57" t="str">
        <f>_xlfn.XLOOKUP(A27,'1 רשימת חוזים'!$A:$A,'1 רשימת חוזים'!$K:$K)</f>
        <v>לא</v>
      </c>
      <c r="E27" s="57" t="str">
        <f>_xlfn.XLOOKUP(A27,'1 רשימת חוזים'!$A:$A,'1 רשימת חוזים'!$L:$L)</f>
        <v>לא</v>
      </c>
      <c r="F27" s="2">
        <v>44</v>
      </c>
      <c r="G27" s="1" t="s">
        <v>31</v>
      </c>
    </row>
    <row r="28" spans="1:7" x14ac:dyDescent="0.25">
      <c r="A28" s="2">
        <v>342273976</v>
      </c>
      <c r="B28" s="59">
        <v>23531692</v>
      </c>
      <c r="C28" s="57" t="str">
        <f>_xlfn.XLOOKUP(A28,'1 רשימת חוזים'!$A:$A,'1 רשימת חוזים'!$H:$H)</f>
        <v>מאור רחובות</v>
      </c>
      <c r="D28" s="57" t="str">
        <f>_xlfn.XLOOKUP(A28,'1 רשימת חוזים'!$A:$A,'1 רשימת חוזים'!$K:$K)</f>
        <v>כן</v>
      </c>
      <c r="E28" s="57" t="str">
        <f>_xlfn.XLOOKUP(A28,'1 רשימת חוזים'!$A:$A,'1 רשימת חוזים'!$L:$L)</f>
        <v>כן</v>
      </c>
      <c r="F28" s="2">
        <v>55</v>
      </c>
      <c r="G28" s="1" t="s">
        <v>30</v>
      </c>
    </row>
    <row r="29" spans="1:7" x14ac:dyDescent="0.25">
      <c r="A29" s="2">
        <v>342274609</v>
      </c>
      <c r="B29" s="59">
        <v>23562524</v>
      </c>
      <c r="C29" s="57" t="str">
        <f>_xlfn.XLOOKUP(A29,'1 רשימת חוזים'!$A:$A,'1 רשימת חוזים'!$H:$H)</f>
        <v>תאורת פסטיבל ערד</v>
      </c>
      <c r="D29" s="57" t="str">
        <f>_xlfn.XLOOKUP(A29,'1 רשימת חוזים'!$A:$A,'1 רשימת חוזים'!$K:$K)</f>
        <v>לא</v>
      </c>
      <c r="E29" s="57" t="str">
        <f>_xlfn.XLOOKUP(A29,'1 רשימת חוזים'!$A:$A,'1 רשימת חוזים'!$L:$L)</f>
        <v>כן</v>
      </c>
      <c r="F29" s="2">
        <v>44</v>
      </c>
      <c r="G29" s="1" t="s">
        <v>30</v>
      </c>
    </row>
    <row r="30" spans="1:7" x14ac:dyDescent="0.25">
      <c r="A30" s="2">
        <v>342275046</v>
      </c>
      <c r="B30" s="59">
        <v>14291039</v>
      </c>
      <c r="C30" s="57" t="str">
        <f>_xlfn.XLOOKUP(A30,'1 רשימת חוזים'!$A:$A,'1 רשימת חוזים'!$H:$H)</f>
        <v>טיפת חלב</v>
      </c>
      <c r="D30" s="57" t="str">
        <f>_xlfn.XLOOKUP(A30,'1 רשימת חוזים'!$A:$A,'1 רשימת חוזים'!$K:$K)</f>
        <v>לא</v>
      </c>
      <c r="E30" s="57" t="str">
        <f>_xlfn.XLOOKUP(A30,'1 רשימת חוזים'!$A:$A,'1 רשימת חוזים'!$L:$L)</f>
        <v>לא</v>
      </c>
      <c r="F30" s="2">
        <v>17</v>
      </c>
      <c r="G30" s="1" t="s">
        <v>31</v>
      </c>
    </row>
    <row r="31" spans="1:7" x14ac:dyDescent="0.25">
      <c r="A31" s="2">
        <v>342275347</v>
      </c>
      <c r="B31" s="59">
        <v>14012707</v>
      </c>
      <c r="C31" s="57" t="str">
        <f>_xlfn.XLOOKUP(A31,'1 רשימת חוזים'!$A:$A,'1 רשימת חוזים'!$H:$H)</f>
        <v>קולנוע</v>
      </c>
      <c r="D31" s="57" t="str">
        <f>_xlfn.XLOOKUP(A31,'1 רשימת חוזים'!$A:$A,'1 רשימת חוזים'!$K:$K)</f>
        <v>כן</v>
      </c>
      <c r="E31" s="57" t="str">
        <f>_xlfn.XLOOKUP(A31,'1 רשימת חוזים'!$A:$A,'1 רשימת חוזים'!$L:$L)</f>
        <v>כן</v>
      </c>
      <c r="F31" s="2">
        <v>346</v>
      </c>
      <c r="G31" s="1" t="s">
        <v>30</v>
      </c>
    </row>
    <row r="32" spans="1:7" x14ac:dyDescent="0.25">
      <c r="A32" s="2">
        <v>342275720</v>
      </c>
      <c r="B32" s="59">
        <v>32451375</v>
      </c>
      <c r="C32" s="57" t="str">
        <f>_xlfn.XLOOKUP(A32,'1 רשימת חוזים'!$A:$A,'1 רשימת חוזים'!$H:$H)</f>
        <v>RD4/442 חברון מאור רחובות עמוד</v>
      </c>
      <c r="D32" s="57" t="str">
        <f>_xlfn.XLOOKUP(A32,'1 רשימת חוזים'!$A:$A,'1 רשימת חוזים'!$K:$K)</f>
        <v>לא</v>
      </c>
      <c r="E32" s="57" t="str">
        <f>_xlfn.XLOOKUP(A32,'1 רשימת חוזים'!$A:$A,'1 רשימת חוזים'!$L:$L)</f>
        <v>לא</v>
      </c>
      <c r="F32" s="2">
        <v>44</v>
      </c>
      <c r="G32" s="1" t="s">
        <v>31</v>
      </c>
    </row>
    <row r="33" spans="1:7" x14ac:dyDescent="0.25">
      <c r="A33" s="2">
        <v>342277869</v>
      </c>
      <c r="B33" s="59">
        <v>23175775</v>
      </c>
      <c r="C33" s="57" t="str">
        <f>_xlfn.XLOOKUP(A33,'1 רשימת חוזים'!$A:$A,'1 רשימת חוזים'!$H:$H)</f>
        <v>מקלט 3</v>
      </c>
      <c r="D33" s="57" t="str">
        <f>_xlfn.XLOOKUP(A33,'1 רשימת חוזים'!$A:$A,'1 רשימת חוזים'!$K:$K)</f>
        <v>לא</v>
      </c>
      <c r="E33" s="57" t="str">
        <f>_xlfn.XLOOKUP(A33,'1 רשימת חוזים'!$A:$A,'1 רשימת חוזים'!$L:$L)</f>
        <v>כן</v>
      </c>
      <c r="F33" s="2">
        <v>17</v>
      </c>
      <c r="G33" s="1" t="s">
        <v>30</v>
      </c>
    </row>
    <row r="34" spans="1:7" x14ac:dyDescent="0.25">
      <c r="A34" s="2">
        <v>342288808</v>
      </c>
      <c r="B34" s="59">
        <v>24001653</v>
      </c>
      <c r="C34" s="57" t="str">
        <f>_xlfn.XLOOKUP(A34,'1 רשימת חוזים'!$A:$A,'1 רשימת חוזים'!$H:$H)</f>
        <v>מח גבייה</v>
      </c>
      <c r="D34" s="57" t="str">
        <f>_xlfn.XLOOKUP(A34,'1 רשימת חוזים'!$A:$A,'1 רשימת חוזים'!$K:$K)</f>
        <v>כן</v>
      </c>
      <c r="E34" s="57" t="str">
        <f>_xlfn.XLOOKUP(A34,'1 רשימת חוזים'!$A:$A,'1 רשימת חוזים'!$L:$L)</f>
        <v>כן</v>
      </c>
      <c r="F34" s="2">
        <v>111</v>
      </c>
      <c r="G34" s="1" t="s">
        <v>30</v>
      </c>
    </row>
    <row r="35" spans="1:7" x14ac:dyDescent="0.25">
      <c r="A35" s="2">
        <v>342290030</v>
      </c>
      <c r="B35" s="59">
        <v>23238537</v>
      </c>
      <c r="C35" s="57">
        <f>_xlfn.XLOOKUP(A35,'1 רשימת חוזים'!$A:$A,'1 רשימת חוזים'!$H:$H)</f>
        <v>0</v>
      </c>
      <c r="D35" s="57" t="str">
        <f>_xlfn.XLOOKUP(A35,'1 רשימת חוזים'!$A:$A,'1 רשימת חוזים'!$K:$K)</f>
        <v>כן</v>
      </c>
      <c r="E35" s="57" t="str">
        <f>_xlfn.XLOOKUP(A35,'1 רשימת חוזים'!$A:$A,'1 רשימת חוזים'!$L:$L)</f>
        <v>כן</v>
      </c>
      <c r="F35" s="2">
        <v>55</v>
      </c>
      <c r="G35" s="1" t="s">
        <v>30</v>
      </c>
    </row>
    <row r="36" spans="1:7" x14ac:dyDescent="0.25">
      <c r="A36" s="2">
        <v>342304669</v>
      </c>
      <c r="B36" s="59">
        <v>19022370</v>
      </c>
      <c r="C36" s="57">
        <f>_xlfn.XLOOKUP(A36,'1 רשימת חוזים'!$A:$A,'1 רשימת חוזים'!$H:$H)</f>
        <v>0</v>
      </c>
      <c r="D36" s="57" t="str">
        <f>_xlfn.XLOOKUP(A36,'1 רשימת חוזים'!$A:$A,'1 רשימת חוזים'!$K:$K)</f>
        <v>כן</v>
      </c>
      <c r="E36" s="57" t="str">
        <f>_xlfn.XLOOKUP(A36,'1 רשימת חוזים'!$A:$A,'1 רשימת חוזים'!$L:$L)</f>
        <v>כן</v>
      </c>
      <c r="F36" s="2">
        <v>55</v>
      </c>
      <c r="G36" s="1" t="s">
        <v>30</v>
      </c>
    </row>
    <row r="37" spans="1:7" x14ac:dyDescent="0.25">
      <c r="A37" s="2">
        <v>342306912</v>
      </c>
      <c r="B37" s="59">
        <v>15034935</v>
      </c>
      <c r="C37" s="57">
        <f>_xlfn.XLOOKUP(A37,'1 רשימת חוזים'!$A:$A,'1 רשימת חוזים'!$H:$H)</f>
        <v>0</v>
      </c>
      <c r="D37" s="57" t="str">
        <f>_xlfn.XLOOKUP(A37,'1 רשימת חוזים'!$A:$A,'1 רשימת חוזים'!$K:$K)</f>
        <v>לא</v>
      </c>
      <c r="E37" s="57" t="str">
        <f>_xlfn.XLOOKUP(A37,'1 רשימת חוזים'!$A:$A,'1 רשימת חוזים'!$L:$L)</f>
        <v>לא</v>
      </c>
      <c r="F37" s="2">
        <v>17</v>
      </c>
      <c r="G37" s="1" t="s">
        <v>31</v>
      </c>
    </row>
    <row r="38" spans="1:7" x14ac:dyDescent="0.25">
      <c r="A38" s="2">
        <v>342313768</v>
      </c>
      <c r="B38" s="59">
        <v>15344484</v>
      </c>
      <c r="C38" s="57" t="str">
        <f>_xlfn.XLOOKUP(A38,'1 רשימת חוזים'!$A:$A,'1 רשימת חוזים'!$H:$H)</f>
        <v>מאור רחובות</v>
      </c>
      <c r="D38" s="57" t="str">
        <f>_xlfn.XLOOKUP(A38,'1 רשימת חוזים'!$A:$A,'1 רשימת חוזים'!$K:$K)</f>
        <v>לא</v>
      </c>
      <c r="E38" s="57" t="str">
        <f>_xlfn.XLOOKUP(A38,'1 רשימת חוזים'!$A:$A,'1 רשימת חוזים'!$L:$L)</f>
        <v>לא</v>
      </c>
      <c r="F38" s="2">
        <v>44</v>
      </c>
      <c r="G38" s="1" t="s">
        <v>31</v>
      </c>
    </row>
    <row r="39" spans="1:7" x14ac:dyDescent="0.25">
      <c r="A39" s="2">
        <v>342323597</v>
      </c>
      <c r="B39" s="59">
        <v>3782476</v>
      </c>
      <c r="C39" s="57" t="str">
        <f>_xlfn.XLOOKUP(A39,'1 רשימת חוזים'!$A:$A,'1 רשימת חוזים'!$H:$H)</f>
        <v>מועדון ורד</v>
      </c>
      <c r="D39" s="57" t="str">
        <f>_xlfn.XLOOKUP(A39,'1 רשימת חוזים'!$A:$A,'1 רשימת חוזים'!$K:$K)</f>
        <v>לא</v>
      </c>
      <c r="E39" s="57" t="str">
        <f>_xlfn.XLOOKUP(A39,'1 רשימת חוזים'!$A:$A,'1 רשימת חוזים'!$L:$L)</f>
        <v>לא</v>
      </c>
      <c r="F39" s="2">
        <v>17</v>
      </c>
      <c r="G39" s="1" t="s">
        <v>31</v>
      </c>
    </row>
    <row r="40" spans="1:7" x14ac:dyDescent="0.25">
      <c r="A40" s="2">
        <v>342323624</v>
      </c>
      <c r="B40" s="59">
        <v>38708530</v>
      </c>
      <c r="C40" s="57" t="str">
        <f>_xlfn.XLOOKUP(A40,'1 רשימת חוזים'!$A:$A,'1 רשימת חוזים'!$H:$H)</f>
        <v>מאור רחובות</v>
      </c>
      <c r="D40" s="57" t="str">
        <f>_xlfn.XLOOKUP(A40,'1 רשימת חוזים'!$A:$A,'1 רשימת חוזים'!$K:$K)</f>
        <v>לא</v>
      </c>
      <c r="E40" s="57" t="str">
        <f>_xlfn.XLOOKUP(A40,'1 רשימת חוזים'!$A:$A,'1 רשימת חוזים'!$L:$L)</f>
        <v>לא</v>
      </c>
      <c r="F40" s="2">
        <v>28</v>
      </c>
      <c r="G40" s="1" t="s">
        <v>31</v>
      </c>
    </row>
    <row r="41" spans="1:7" x14ac:dyDescent="0.25">
      <c r="A41" s="2">
        <v>342325634</v>
      </c>
      <c r="B41" s="59">
        <v>18003034</v>
      </c>
      <c r="C41" s="57" t="str">
        <f>_xlfn.XLOOKUP(A41,'1 רשימת חוזים'!$A:$A,'1 רשימת חוזים'!$H:$H)</f>
        <v>מאור רחובות</v>
      </c>
      <c r="D41" s="57" t="str">
        <f>_xlfn.XLOOKUP(A41,'1 רשימת חוזים'!$A:$A,'1 רשימת חוזים'!$K:$K)</f>
        <v>לא</v>
      </c>
      <c r="E41" s="57" t="str">
        <f>_xlfn.XLOOKUP(A41,'1 רשימת חוזים'!$A:$A,'1 רשימת חוזים'!$L:$L)</f>
        <v>לא</v>
      </c>
      <c r="F41" s="2">
        <v>55</v>
      </c>
      <c r="G41" s="1" t="s">
        <v>31</v>
      </c>
    </row>
    <row r="42" spans="1:7" x14ac:dyDescent="0.25">
      <c r="A42" s="2">
        <v>342332955</v>
      </c>
      <c r="B42" s="59">
        <v>474244</v>
      </c>
      <c r="C42" s="57">
        <f>_xlfn.XLOOKUP(A42,'1 רשימת חוזים'!$A:$A,'1 רשימת חוזים'!$H:$H)</f>
        <v>0</v>
      </c>
      <c r="D42" s="57" t="str">
        <f>_xlfn.XLOOKUP(A42,'1 רשימת חוזים'!$A:$A,'1 רשימת חוזים'!$K:$K)</f>
        <v>לא</v>
      </c>
      <c r="E42" s="57" t="str">
        <f>_xlfn.XLOOKUP(A42,'1 רשימת חוזים'!$A:$A,'1 רשימת חוזים'!$L:$L)</f>
        <v>לא</v>
      </c>
      <c r="F42" s="2">
        <v>55</v>
      </c>
      <c r="G42" s="1" t="s">
        <v>31</v>
      </c>
    </row>
    <row r="43" spans="1:7" x14ac:dyDescent="0.25">
      <c r="A43" s="2">
        <v>342336505</v>
      </c>
      <c r="B43" s="59">
        <v>14016770</v>
      </c>
      <c r="C43" s="57" t="str">
        <f>_xlfn.XLOOKUP(A43,'1 רשימת חוזים'!$A:$A,'1 רשימת חוזים'!$H:$H)</f>
        <v>משרדי העיריה</v>
      </c>
      <c r="D43" s="57" t="str">
        <f>_xlfn.XLOOKUP(A43,'1 רשימת חוזים'!$A:$A,'1 רשימת חוזים'!$K:$K)</f>
        <v>כן</v>
      </c>
      <c r="E43" s="57" t="str">
        <f>_xlfn.XLOOKUP(A43,'1 רשימת חוזים'!$A:$A,'1 רשימת חוזים'!$L:$L)</f>
        <v>כן</v>
      </c>
      <c r="F43" s="2">
        <v>436</v>
      </c>
      <c r="G43" s="1" t="s">
        <v>30</v>
      </c>
    </row>
    <row r="44" spans="1:7" x14ac:dyDescent="0.25">
      <c r="A44" s="2">
        <v>342337735</v>
      </c>
      <c r="B44" s="59">
        <v>19022375</v>
      </c>
      <c r="C44" s="57">
        <f>_xlfn.XLOOKUP(A44,'1 רשימת חוזים'!$A:$A,'1 רשימת חוזים'!$H:$H)</f>
        <v>0</v>
      </c>
      <c r="D44" s="57" t="str">
        <f>_xlfn.XLOOKUP(A44,'1 רשימת חוזים'!$A:$A,'1 רשימת חוזים'!$K:$K)</f>
        <v>כן</v>
      </c>
      <c r="E44" s="57" t="str">
        <f>_xlfn.XLOOKUP(A44,'1 רשימת חוזים'!$A:$A,'1 רשימת חוזים'!$L:$L)</f>
        <v>כן</v>
      </c>
      <c r="F44" s="2">
        <v>44</v>
      </c>
      <c r="G44" s="1" t="s">
        <v>30</v>
      </c>
    </row>
    <row r="45" spans="1:7" x14ac:dyDescent="0.25">
      <c r="A45" s="2">
        <v>342337786</v>
      </c>
      <c r="B45" s="59">
        <v>19022374</v>
      </c>
      <c r="C45" s="57">
        <f>_xlfn.XLOOKUP(A45,'1 רשימת חוזים'!$A:$A,'1 רשימת חוזים'!$H:$H)</f>
        <v>0</v>
      </c>
      <c r="D45" s="57" t="str">
        <f>_xlfn.XLOOKUP(A45,'1 רשימת חוזים'!$A:$A,'1 רשימת חוזים'!$K:$K)</f>
        <v>כן</v>
      </c>
      <c r="E45" s="57" t="str">
        <f>_xlfn.XLOOKUP(A45,'1 רשימת חוזים'!$A:$A,'1 רשימת חוזים'!$L:$L)</f>
        <v>כן</v>
      </c>
      <c r="F45" s="2">
        <v>44</v>
      </c>
      <c r="G45" s="1" t="s">
        <v>30</v>
      </c>
    </row>
    <row r="46" spans="1:7" x14ac:dyDescent="0.25">
      <c r="A46" s="2">
        <v>342346298</v>
      </c>
      <c r="B46" s="59">
        <v>23565412</v>
      </c>
      <c r="C46" s="57" t="str">
        <f>_xlfn.XLOOKUP(A46,'1 רשימת חוזים'!$A:$A,'1 רשימת חוזים'!$H:$H)</f>
        <v>מקלט</v>
      </c>
      <c r="D46" s="57" t="str">
        <f>_xlfn.XLOOKUP(A46,'1 רשימת חוזים'!$A:$A,'1 רשימת חוזים'!$K:$K)</f>
        <v>לא</v>
      </c>
      <c r="E46" s="57" t="str">
        <f>_xlfn.XLOOKUP(A46,'1 רשימת חוזים'!$A:$A,'1 רשימת חוזים'!$L:$L)</f>
        <v>כן</v>
      </c>
      <c r="F46" s="2">
        <v>17</v>
      </c>
      <c r="G46" s="1" t="s">
        <v>30</v>
      </c>
    </row>
    <row r="47" spans="1:7" x14ac:dyDescent="0.25">
      <c r="A47" s="2">
        <v>342348974</v>
      </c>
      <c r="B47" s="59">
        <v>23175779</v>
      </c>
      <c r="C47" s="57" t="str">
        <f>_xlfn.XLOOKUP(A47,'1 רשימת חוזים'!$A:$A,'1 רשימת חוזים'!$H:$H)</f>
        <v>מקלט</v>
      </c>
      <c r="D47" s="57" t="str">
        <f>_xlfn.XLOOKUP(A47,'1 רשימת חוזים'!$A:$A,'1 רשימת חוזים'!$K:$K)</f>
        <v>לא</v>
      </c>
      <c r="E47" s="57" t="str">
        <f>_xlfn.XLOOKUP(A47,'1 רשימת חוזים'!$A:$A,'1 רשימת חוזים'!$L:$L)</f>
        <v>כן</v>
      </c>
      <c r="F47" s="2">
        <v>17</v>
      </c>
      <c r="G47" s="1" t="s">
        <v>30</v>
      </c>
    </row>
    <row r="48" spans="1:7" x14ac:dyDescent="0.25">
      <c r="A48" s="2">
        <v>342355890</v>
      </c>
      <c r="B48" s="59">
        <v>22069738</v>
      </c>
      <c r="C48" s="57">
        <f>_xlfn.XLOOKUP(A48,'1 רשימת חוזים'!$A:$A,'1 רשימת חוזים'!$H:$H)</f>
        <v>0</v>
      </c>
      <c r="D48" s="57" t="str">
        <f>_xlfn.XLOOKUP(A48,'1 רשימת חוזים'!$A:$A,'1 רשימת חוזים'!$K:$K)</f>
        <v>כן</v>
      </c>
      <c r="E48" s="57" t="str">
        <f>_xlfn.XLOOKUP(A48,'1 רשימת חוזים'!$A:$A,'1 רשימת חוזים'!$L:$L)</f>
        <v>כן</v>
      </c>
      <c r="F48" s="2">
        <v>55</v>
      </c>
      <c r="G48" s="1" t="s">
        <v>30</v>
      </c>
    </row>
    <row r="49" spans="1:7" x14ac:dyDescent="0.25">
      <c r="A49" s="2">
        <v>342358246</v>
      </c>
      <c r="B49" s="59">
        <v>24001728</v>
      </c>
      <c r="C49" s="57" t="str">
        <f>_xlfn.XLOOKUP(A49,'1 רשימת חוזים'!$A:$A,'1 רשימת חוזים'!$H:$H)</f>
        <v>משרדים וציבורי מ.קליטה</v>
      </c>
      <c r="D49" s="57" t="str">
        <f>_xlfn.XLOOKUP(A49,'1 רשימת חוזים'!$A:$A,'1 רשימת חוזים'!$K:$K)</f>
        <v>כן</v>
      </c>
      <c r="E49" s="57" t="str">
        <f>_xlfn.XLOOKUP(A49,'1 רשימת חוזים'!$A:$A,'1 רשימת חוזים'!$L:$L)</f>
        <v>כן</v>
      </c>
      <c r="F49" s="2">
        <v>139</v>
      </c>
      <c r="G49" s="1" t="s">
        <v>30</v>
      </c>
    </row>
    <row r="50" spans="1:7" x14ac:dyDescent="0.25">
      <c r="A50" s="2">
        <v>342361645</v>
      </c>
      <c r="B50" s="59">
        <v>14012622</v>
      </c>
      <c r="C50" s="57" t="str">
        <f>_xlfn.XLOOKUP(A50,'1 רשימת חוזים'!$A:$A,'1 רשימת חוזים'!$H:$H)</f>
        <v>ביס צור אורט</v>
      </c>
      <c r="D50" s="57" t="str">
        <f>_xlfn.XLOOKUP(A50,'1 רשימת חוזים'!$A:$A,'1 רשימת חוזים'!$K:$K)</f>
        <v>כן</v>
      </c>
      <c r="E50" s="57" t="str">
        <f>_xlfn.XLOOKUP(A50,'1 רשימת חוזים'!$A:$A,'1 רשימת חוזים'!$L:$L)</f>
        <v>לא</v>
      </c>
      <c r="F50" s="2">
        <v>346</v>
      </c>
      <c r="G50" s="1" t="s">
        <v>31</v>
      </c>
    </row>
    <row r="51" spans="1:7" x14ac:dyDescent="0.25">
      <c r="A51" s="2">
        <v>342366778</v>
      </c>
      <c r="B51" s="59">
        <v>19030271</v>
      </c>
      <c r="C51" s="57">
        <f>_xlfn.XLOOKUP(A51,'1 רשימת חוזים'!$A:$A,'1 רשימת חוזים'!$H:$H)</f>
        <v>0</v>
      </c>
      <c r="D51" s="57" t="str">
        <f>_xlfn.XLOOKUP(A51,'1 רשימת חוזים'!$A:$A,'1 רשימת חוזים'!$K:$K)</f>
        <v>כן</v>
      </c>
      <c r="E51" s="57" t="str">
        <f>_xlfn.XLOOKUP(A51,'1 רשימת חוזים'!$A:$A,'1 רשימת חוזים'!$L:$L)</f>
        <v>כן</v>
      </c>
      <c r="F51" s="2">
        <v>55</v>
      </c>
      <c r="G51" s="1" t="s">
        <v>30</v>
      </c>
    </row>
    <row r="52" spans="1:7" x14ac:dyDescent="0.25">
      <c r="A52" s="2">
        <v>342370336</v>
      </c>
      <c r="B52" s="59">
        <v>23096674</v>
      </c>
      <c r="C52" s="57" t="str">
        <f>_xlfn.XLOOKUP(A52,'1 רשימת חוזים'!$A:$A,'1 רשימת חוזים'!$H:$H)</f>
        <v>מונה נמצא בגובה</v>
      </c>
      <c r="D52" s="57" t="str">
        <f>_xlfn.XLOOKUP(A52,'1 רשימת חוזים'!$A:$A,'1 רשימת חוזים'!$K:$K)</f>
        <v>לא</v>
      </c>
      <c r="E52" s="57" t="str">
        <f>_xlfn.XLOOKUP(A52,'1 רשימת חוזים'!$A:$A,'1 רשימת חוזים'!$L:$L)</f>
        <v>כן</v>
      </c>
      <c r="F52" s="2">
        <v>17</v>
      </c>
      <c r="G52" s="1" t="s">
        <v>30</v>
      </c>
    </row>
    <row r="53" spans="1:7" x14ac:dyDescent="0.25">
      <c r="A53" s="2">
        <v>342377076</v>
      </c>
      <c r="B53" s="59">
        <v>6177833</v>
      </c>
      <c r="C53" s="57">
        <f>_xlfn.XLOOKUP(A53,'1 רשימת חוזים'!$A:$A,'1 רשימת חוזים'!$H:$H)</f>
        <v>0</v>
      </c>
      <c r="D53" s="57" t="str">
        <f>_xlfn.XLOOKUP(A53,'1 רשימת חוזים'!$A:$A,'1 רשימת חוזים'!$K:$K)</f>
        <v>כן</v>
      </c>
      <c r="E53" s="57" t="str">
        <f>_xlfn.XLOOKUP(A53,'1 רשימת חוזים'!$A:$A,'1 רשימת חוזים'!$L:$L)</f>
        <v>לא</v>
      </c>
      <c r="F53" s="2">
        <v>44</v>
      </c>
      <c r="G53" s="1" t="s">
        <v>31</v>
      </c>
    </row>
    <row r="54" spans="1:7" x14ac:dyDescent="0.25">
      <c r="A54" s="2">
        <v>342377790</v>
      </c>
      <c r="B54" s="59">
        <v>18025763</v>
      </c>
      <c r="C54" s="57">
        <f>_xlfn.XLOOKUP(A54,'1 רשימת חוזים'!$A:$A,'1 רשימת חוזים'!$H:$H)</f>
        <v>0</v>
      </c>
      <c r="D54" s="57" t="str">
        <f>_xlfn.XLOOKUP(A54,'1 רשימת חוזים'!$A:$A,'1 רשימת חוזים'!$K:$K)</f>
        <v>לא</v>
      </c>
      <c r="E54" s="57" t="str">
        <f>_xlfn.XLOOKUP(A54,'1 רשימת חוזים'!$A:$A,'1 רשימת חוזים'!$L:$L)</f>
        <v>לא</v>
      </c>
      <c r="F54" s="2">
        <v>17</v>
      </c>
      <c r="G54" s="1" t="s">
        <v>31</v>
      </c>
    </row>
    <row r="55" spans="1:7" x14ac:dyDescent="0.25">
      <c r="A55" s="2">
        <v>342378663</v>
      </c>
      <c r="B55" s="59">
        <v>15034991</v>
      </c>
      <c r="C55" s="57" t="str">
        <f>_xlfn.XLOOKUP(A55,'1 רשימת חוזים'!$A:$A,'1 רשימת חוזים'!$H:$H)</f>
        <v>תאורה לשרותים צבוריים</v>
      </c>
      <c r="D55" s="57" t="str">
        <f>_xlfn.XLOOKUP(A55,'1 רשימת חוזים'!$A:$A,'1 רשימת חוזים'!$K:$K)</f>
        <v>לא</v>
      </c>
      <c r="E55" s="57" t="str">
        <f>_xlfn.XLOOKUP(A55,'1 רשימת חוזים'!$A:$A,'1 רשימת חוזים'!$L:$L)</f>
        <v>לא</v>
      </c>
      <c r="F55" s="2">
        <v>6</v>
      </c>
      <c r="G55" s="1" t="s">
        <v>31</v>
      </c>
    </row>
    <row r="56" spans="1:7" x14ac:dyDescent="0.25">
      <c r="A56" s="2">
        <v>342382958</v>
      </c>
      <c r="B56" s="59">
        <v>23559525</v>
      </c>
      <c r="C56" s="57" t="str">
        <f>_xlfn.XLOOKUP(A56,'1 רשימת חוזים'!$A:$A,'1 רשימת חוזים'!$H:$H)</f>
        <v>מקלט 4</v>
      </c>
      <c r="D56" s="57" t="str">
        <f>_xlfn.XLOOKUP(A56,'1 רשימת חוזים'!$A:$A,'1 רשימת חוזים'!$K:$K)</f>
        <v>לא</v>
      </c>
      <c r="E56" s="57" t="str">
        <f>_xlfn.XLOOKUP(A56,'1 רשימת חוזים'!$A:$A,'1 רשימת חוזים'!$L:$L)</f>
        <v>כן</v>
      </c>
      <c r="F56" s="2">
        <v>28</v>
      </c>
      <c r="G56" s="1" t="s">
        <v>30</v>
      </c>
    </row>
    <row r="57" spans="1:7" x14ac:dyDescent="0.25">
      <c r="A57" s="2">
        <v>342388580</v>
      </c>
      <c r="B57" s="59">
        <v>6066819</v>
      </c>
      <c r="C57" s="57" t="str">
        <f>_xlfn.XLOOKUP(A57,'1 רשימת חוזים'!$A:$A,'1 רשימת חוזים'!$H:$H)</f>
        <v>מרכז פסגה</v>
      </c>
      <c r="D57" s="57" t="str">
        <f>_xlfn.XLOOKUP(A57,'1 רשימת חוזים'!$A:$A,'1 רשימת חוזים'!$K:$K)</f>
        <v>לא</v>
      </c>
      <c r="E57" s="57" t="str">
        <f>_xlfn.XLOOKUP(A57,'1 רשימת חוזים'!$A:$A,'1 רשימת חוזים'!$L:$L)</f>
        <v>לא</v>
      </c>
      <c r="F57" s="2">
        <v>111</v>
      </c>
      <c r="G57" s="1" t="s">
        <v>31</v>
      </c>
    </row>
    <row r="58" spans="1:7" x14ac:dyDescent="0.25">
      <c r="A58" s="2">
        <v>342393606</v>
      </c>
      <c r="B58" s="59">
        <v>23175803</v>
      </c>
      <c r="C58" s="57" t="str">
        <f>_xlfn.XLOOKUP(A58,'1 רשימת חוזים'!$A:$A,'1 רשימת חוזים'!$H:$H)</f>
        <v>מקלט</v>
      </c>
      <c r="D58" s="57" t="str">
        <f>_xlfn.XLOOKUP(A58,'1 רשימת חוזים'!$A:$A,'1 רשימת חוזים'!$K:$K)</f>
        <v>לא</v>
      </c>
      <c r="E58" s="57" t="str">
        <f>_xlfn.XLOOKUP(A58,'1 רשימת חוזים'!$A:$A,'1 רשימת חוזים'!$L:$L)</f>
        <v>כן</v>
      </c>
      <c r="F58" s="2">
        <v>17</v>
      </c>
      <c r="G58" s="1" t="s">
        <v>30</v>
      </c>
    </row>
    <row r="59" spans="1:7" x14ac:dyDescent="0.25">
      <c r="A59" s="2">
        <v>342398269</v>
      </c>
      <c r="B59" s="59">
        <v>6064528</v>
      </c>
      <c r="C59" s="57" t="str">
        <f>_xlfn.XLOOKUP(A59,'1 רשימת חוזים'!$A:$A,'1 רשימת חוזים'!$H:$H)</f>
        <v>בית העם</v>
      </c>
      <c r="D59" s="57" t="str">
        <f>_xlfn.XLOOKUP(A59,'1 רשימת חוזים'!$A:$A,'1 רשימת חוזים'!$K:$K)</f>
        <v>כן</v>
      </c>
      <c r="E59" s="57" t="str">
        <f>_xlfn.XLOOKUP(A59,'1 רשימת חוזים'!$A:$A,'1 רשימת חוזים'!$L:$L)</f>
        <v>לא</v>
      </c>
      <c r="F59" s="2">
        <v>630</v>
      </c>
      <c r="G59" s="1" t="s">
        <v>31</v>
      </c>
    </row>
    <row r="60" spans="1:7" x14ac:dyDescent="0.25">
      <c r="A60" s="2">
        <v>342401362</v>
      </c>
      <c r="B60" s="59">
        <v>12569436</v>
      </c>
      <c r="C60" s="57" t="str">
        <f>_xlfn.XLOOKUP(A60,'1 רשימת חוזים'!$A:$A,'1 רשימת חוזים'!$H:$H)</f>
        <v>עי שמשון 39 וגן שעשועים</v>
      </c>
      <c r="D60" s="57" t="str">
        <f>_xlfn.XLOOKUP(A60,'1 רשימת חוזים'!$A:$A,'1 רשימת חוזים'!$K:$K)</f>
        <v>כן</v>
      </c>
      <c r="E60" s="57" t="str">
        <f>_xlfn.XLOOKUP(A60,'1 רשימת חוזים'!$A:$A,'1 רשימת חוזים'!$L:$L)</f>
        <v>לא</v>
      </c>
      <c r="F60" s="2">
        <v>44</v>
      </c>
      <c r="G60" s="1" t="s">
        <v>31</v>
      </c>
    </row>
    <row r="61" spans="1:7" x14ac:dyDescent="0.25">
      <c r="A61" s="2">
        <v>342408115</v>
      </c>
      <c r="B61" s="59">
        <v>65493982</v>
      </c>
      <c r="C61" s="57">
        <f>_xlfn.XLOOKUP(A61,'1 רשימת חוזים'!$A:$A,'1 רשימת חוזים'!$H:$H)</f>
        <v>0</v>
      </c>
      <c r="D61" s="57" t="str">
        <f>_xlfn.XLOOKUP(A61,'1 רשימת חוזים'!$A:$A,'1 רשימת חוזים'!$K:$K)</f>
        <v>לא</v>
      </c>
      <c r="E61" s="57" t="str">
        <f>_xlfn.XLOOKUP(A61,'1 רשימת חוזים'!$A:$A,'1 רשימת חוזים'!$L:$L)</f>
        <v>לא</v>
      </c>
      <c r="F61" s="2">
        <v>44</v>
      </c>
      <c r="G61" s="1" t="s">
        <v>31</v>
      </c>
    </row>
    <row r="62" spans="1:7" x14ac:dyDescent="0.25">
      <c r="A62" s="2">
        <v>342408131</v>
      </c>
      <c r="B62" s="59">
        <v>14019022</v>
      </c>
      <c r="C62" s="57">
        <f>_xlfn.XLOOKUP(A62,'1 רשימת חוזים'!$A:$A,'1 רשימת חוזים'!$H:$H)</f>
        <v>0</v>
      </c>
      <c r="D62" s="57" t="str">
        <f>_xlfn.XLOOKUP(A62,'1 רשימת חוזים'!$A:$A,'1 רשימת חוזים'!$K:$K)</f>
        <v>כן</v>
      </c>
      <c r="E62" s="57" t="str">
        <f>_xlfn.XLOOKUP(A62,'1 רשימת חוזים'!$A:$A,'1 רשימת חוזים'!$L:$L)</f>
        <v>לא</v>
      </c>
      <c r="F62" s="2">
        <v>55</v>
      </c>
      <c r="G62" s="1" t="s">
        <v>31</v>
      </c>
    </row>
    <row r="63" spans="1:7" x14ac:dyDescent="0.25">
      <c r="A63" s="2">
        <v>342410473</v>
      </c>
      <c r="B63" s="59">
        <v>14012746</v>
      </c>
      <c r="C63" s="57" t="str">
        <f>_xlfn.XLOOKUP(A63,'1 רשימת חוזים'!$A:$A,'1 רשימת חוזים'!$H:$H)</f>
        <v>ביס לבנות</v>
      </c>
      <c r="D63" s="57" t="str">
        <f>_xlfn.XLOOKUP(A63,'1 רשימת חוזים'!$A:$A,'1 רשימת חוזים'!$K:$K)</f>
        <v>כן</v>
      </c>
      <c r="E63" s="57" t="str">
        <f>_xlfn.XLOOKUP(A63,'1 רשימת חוזים'!$A:$A,'1 רשימת חוזים'!$L:$L)</f>
        <v>לא</v>
      </c>
      <c r="F63" s="2">
        <v>346</v>
      </c>
      <c r="G63" s="1" t="s">
        <v>31</v>
      </c>
    </row>
    <row r="64" spans="1:7" x14ac:dyDescent="0.25">
      <c r="A64" s="2">
        <v>342411689</v>
      </c>
      <c r="B64" s="59">
        <v>14012737</v>
      </c>
      <c r="C64" s="57" t="str">
        <f>_xlfn.XLOOKUP(A64,'1 רשימת חוזים'!$A:$A,'1 רשימת חוזים'!$H:$H)</f>
        <v>מגרש כדורגל</v>
      </c>
      <c r="D64" s="57" t="str">
        <f>_xlfn.XLOOKUP(A64,'1 רשימת חוזים'!$A:$A,'1 רשימת חוזים'!$K:$K)</f>
        <v>כן</v>
      </c>
      <c r="E64" s="57" t="str">
        <f>_xlfn.XLOOKUP(A64,'1 רשימת חוזים'!$A:$A,'1 רשימת חוזים'!$L:$L)</f>
        <v>לא</v>
      </c>
      <c r="F64" s="2">
        <v>173</v>
      </c>
      <c r="G64" s="1" t="s">
        <v>31</v>
      </c>
    </row>
    <row r="65" spans="1:7" x14ac:dyDescent="0.25">
      <c r="A65" s="2">
        <v>342412393</v>
      </c>
      <c r="B65" s="59">
        <v>23226797</v>
      </c>
      <c r="C65" s="57">
        <f>_xlfn.XLOOKUP(A65,'1 רשימת חוזים'!$A:$A,'1 רשימת חוזים'!$H:$H)</f>
        <v>0</v>
      </c>
      <c r="D65" s="57" t="str">
        <f>_xlfn.XLOOKUP(A65,'1 רשימת חוזים'!$A:$A,'1 רשימת חוזים'!$K:$K)</f>
        <v>כן</v>
      </c>
      <c r="E65" s="57" t="str">
        <f>_xlfn.XLOOKUP(A65,'1 רשימת חוזים'!$A:$A,'1 רשימת חוזים'!$L:$L)</f>
        <v>כן</v>
      </c>
      <c r="F65" s="2">
        <v>35</v>
      </c>
      <c r="G65" s="1" t="s">
        <v>30</v>
      </c>
    </row>
    <row r="66" spans="1:7" x14ac:dyDescent="0.25">
      <c r="A66" s="2">
        <v>342412446</v>
      </c>
      <c r="B66" s="59">
        <v>23580840</v>
      </c>
      <c r="C66" s="57">
        <f>_xlfn.XLOOKUP(A66,'1 רשימת חוזים'!$A:$A,'1 רשימת חוזים'!$H:$H)</f>
        <v>0</v>
      </c>
      <c r="D66" s="57" t="str">
        <f>_xlfn.XLOOKUP(A66,'1 רשימת חוזים'!$A:$A,'1 רשימת חוזים'!$K:$K)</f>
        <v>לא</v>
      </c>
      <c r="E66" s="57" t="str">
        <f>_xlfn.XLOOKUP(A66,'1 רשימת חוזים'!$A:$A,'1 רשימת חוזים'!$L:$L)</f>
        <v>כן</v>
      </c>
      <c r="F66" s="2">
        <v>24</v>
      </c>
      <c r="G66" s="1" t="s">
        <v>30</v>
      </c>
    </row>
    <row r="67" spans="1:7" x14ac:dyDescent="0.25">
      <c r="A67" s="2">
        <v>342414818</v>
      </c>
      <c r="B67" s="59">
        <v>18001577</v>
      </c>
      <c r="C67" s="57" t="str">
        <f>_xlfn.XLOOKUP(A67,'1 רשימת חוזים'!$A:$A,'1 רשימת חוזים'!$H:$H)</f>
        <v>ביס טללים - רח שמעון 44</v>
      </c>
      <c r="D67" s="57" t="str">
        <f>_xlfn.XLOOKUP(A67,'1 רשימת חוזים'!$A:$A,'1 רשימת חוזים'!$K:$K)</f>
        <v>כן</v>
      </c>
      <c r="E67" s="57" t="str">
        <f>_xlfn.XLOOKUP(A67,'1 רשימת חוזים'!$A:$A,'1 רשימת חוזים'!$L:$L)</f>
        <v>כן</v>
      </c>
      <c r="F67" s="2">
        <v>111</v>
      </c>
      <c r="G67" s="1" t="s">
        <v>30</v>
      </c>
    </row>
    <row r="68" spans="1:7" x14ac:dyDescent="0.25">
      <c r="A68" s="2">
        <v>342417172</v>
      </c>
      <c r="B68" s="59">
        <v>5007417</v>
      </c>
      <c r="C68" s="57" t="str">
        <f>_xlfn.XLOOKUP(A68,'1 רשימת חוזים'!$A:$A,'1 רשימת חוזים'!$H:$H)</f>
        <v>מחסן</v>
      </c>
      <c r="D68" s="57" t="str">
        <f>_xlfn.XLOOKUP(A68,'1 רשימת חוזים'!$A:$A,'1 רשימת חוזים'!$K:$K)</f>
        <v>לא</v>
      </c>
      <c r="E68" s="57" t="str">
        <f>_xlfn.XLOOKUP(A68,'1 רשימת חוזים'!$A:$A,'1 רשימת חוזים'!$L:$L)</f>
        <v>לא</v>
      </c>
      <c r="F68" s="2">
        <v>6</v>
      </c>
      <c r="G68" s="1" t="s">
        <v>31</v>
      </c>
    </row>
    <row r="69" spans="1:7" x14ac:dyDescent="0.25">
      <c r="A69" s="2">
        <v>342419846</v>
      </c>
      <c r="B69" s="59">
        <v>10592335</v>
      </c>
      <c r="C69" s="57" t="str">
        <f>_xlfn.XLOOKUP(A69,'1 רשימת חוזים'!$A:$A,'1 רשימת חוזים'!$H:$H)</f>
        <v>מאור רחובות</v>
      </c>
      <c r="D69" s="57" t="str">
        <f>_xlfn.XLOOKUP(A69,'1 רשימת חוזים'!$A:$A,'1 רשימת חוזים'!$K:$K)</f>
        <v>לא</v>
      </c>
      <c r="E69" s="57" t="str">
        <f>_xlfn.XLOOKUP(A69,'1 רשימת חוזים'!$A:$A,'1 רשימת חוזים'!$L:$L)</f>
        <v>לא</v>
      </c>
      <c r="F69" s="2">
        <v>28</v>
      </c>
      <c r="G69" s="1" t="s">
        <v>31</v>
      </c>
    </row>
    <row r="70" spans="1:7" x14ac:dyDescent="0.25">
      <c r="A70" s="2">
        <v>342420316</v>
      </c>
      <c r="B70" s="59">
        <v>23175801</v>
      </c>
      <c r="C70" s="57" t="str">
        <f>_xlfn.XLOOKUP(A70,'1 רשימת חוזים'!$A:$A,'1 רשימת חוזים'!$H:$H)</f>
        <v>מקלט</v>
      </c>
      <c r="D70" s="57" t="str">
        <f>_xlfn.XLOOKUP(A70,'1 רשימת חוזים'!$A:$A,'1 רשימת חוזים'!$K:$K)</f>
        <v>לא</v>
      </c>
      <c r="E70" s="57" t="str">
        <f>_xlfn.XLOOKUP(A70,'1 רשימת חוזים'!$A:$A,'1 רשימת חוזים'!$L:$L)</f>
        <v>כן</v>
      </c>
      <c r="F70" s="2">
        <v>17</v>
      </c>
      <c r="G70" s="1" t="s">
        <v>30</v>
      </c>
    </row>
    <row r="71" spans="1:7" x14ac:dyDescent="0.25">
      <c r="A71" s="2">
        <v>342420807</v>
      </c>
      <c r="B71" s="59">
        <v>23562525</v>
      </c>
      <c r="C71" s="57" t="str">
        <f>_xlfn.XLOOKUP(A71,'1 רשימת חוזים'!$A:$A,'1 רשימת חוזים'!$H:$H)</f>
        <v>מאור רחובות</v>
      </c>
      <c r="D71" s="57" t="str">
        <f>_xlfn.XLOOKUP(A71,'1 רשימת חוזים'!$A:$A,'1 רשימת חוזים'!$K:$K)</f>
        <v>לא</v>
      </c>
      <c r="E71" s="57" t="str">
        <f>_xlfn.XLOOKUP(A71,'1 רשימת חוזים'!$A:$A,'1 רשימת חוזים'!$L:$L)</f>
        <v>כן</v>
      </c>
      <c r="F71" s="2">
        <v>44</v>
      </c>
      <c r="G71" s="1" t="s">
        <v>30</v>
      </c>
    </row>
    <row r="72" spans="1:7" x14ac:dyDescent="0.25">
      <c r="A72" s="2">
        <v>342421582</v>
      </c>
      <c r="B72" s="59">
        <v>12582292</v>
      </c>
      <c r="C72" s="57">
        <f>_xlfn.XLOOKUP(A72,'1 רשימת חוזים'!$A:$A,'1 רשימת חוזים'!$H:$H)</f>
        <v>0</v>
      </c>
      <c r="D72" s="57" t="str">
        <f>_xlfn.XLOOKUP(A72,'1 רשימת חוזים'!$A:$A,'1 רשימת חוזים'!$K:$K)</f>
        <v>כן</v>
      </c>
      <c r="E72" s="57" t="str">
        <f>_xlfn.XLOOKUP(A72,'1 רשימת חוזים'!$A:$A,'1 רשימת חוזים'!$L:$L)</f>
        <v>לא</v>
      </c>
      <c r="F72" s="2">
        <v>44</v>
      </c>
      <c r="G72" s="1" t="s">
        <v>31</v>
      </c>
    </row>
    <row r="73" spans="1:7" x14ac:dyDescent="0.25">
      <c r="A73" s="2">
        <v>342430757</v>
      </c>
      <c r="B73" s="59">
        <v>23175794</v>
      </c>
      <c r="C73" s="57" t="str">
        <f>_xlfn.XLOOKUP(A73,'1 רשימת חוזים'!$A:$A,'1 רשימת חוזים'!$H:$H)</f>
        <v>מקלט</v>
      </c>
      <c r="D73" s="57" t="str">
        <f>_xlfn.XLOOKUP(A73,'1 רשימת חוזים'!$A:$A,'1 רשימת חוזים'!$K:$K)</f>
        <v>לא</v>
      </c>
      <c r="E73" s="57" t="str">
        <f>_xlfn.XLOOKUP(A73,'1 רשימת חוזים'!$A:$A,'1 רשימת חוזים'!$L:$L)</f>
        <v>כן</v>
      </c>
      <c r="F73" s="2">
        <v>17</v>
      </c>
      <c r="G73" s="1" t="s">
        <v>30</v>
      </c>
    </row>
    <row r="74" spans="1:7" x14ac:dyDescent="0.25">
      <c r="A74" s="2">
        <v>342433345</v>
      </c>
      <c r="B74" s="59">
        <v>19004491</v>
      </c>
      <c r="C74" s="57" t="str">
        <f>_xlfn.XLOOKUP(A74,'1 רשימת חוזים'!$A:$A,'1 רשימת חוזים'!$H:$H)</f>
        <v>קונסבטוריון</v>
      </c>
      <c r="D74" s="57" t="str">
        <f>_xlfn.XLOOKUP(A74,'1 רשימת חוזים'!$A:$A,'1 רשימת חוזים'!$K:$K)</f>
        <v>לא</v>
      </c>
      <c r="E74" s="57" t="str">
        <f>_xlfn.XLOOKUP(A74,'1 רשימת חוזים'!$A:$A,'1 רשימת חוזים'!$L:$L)</f>
        <v>כן</v>
      </c>
      <c r="F74" s="2">
        <v>87</v>
      </c>
      <c r="G74" s="1" t="s">
        <v>30</v>
      </c>
    </row>
    <row r="75" spans="1:7" x14ac:dyDescent="0.25">
      <c r="A75" s="2">
        <v>342433736</v>
      </c>
      <c r="B75" s="59">
        <v>38744997</v>
      </c>
      <c r="C75" s="57" t="str">
        <f>_xlfn.XLOOKUP(A75,'1 רשימת חוזים'!$A:$A,'1 רשימת חוזים'!$H:$H)</f>
        <v>טיפת חלב</v>
      </c>
      <c r="D75" s="57" t="str">
        <f>_xlfn.XLOOKUP(A75,'1 רשימת חוזים'!$A:$A,'1 רשימת חוזים'!$K:$K)</f>
        <v>לא</v>
      </c>
      <c r="E75" s="57" t="str">
        <f>_xlfn.XLOOKUP(A75,'1 רשימת חוזים'!$A:$A,'1 רשימת חוזים'!$L:$L)</f>
        <v>לא</v>
      </c>
      <c r="F75" s="2">
        <v>44</v>
      </c>
      <c r="G75" s="1" t="s">
        <v>31</v>
      </c>
    </row>
    <row r="76" spans="1:7" x14ac:dyDescent="0.25">
      <c r="A76" s="2">
        <v>342434657</v>
      </c>
      <c r="B76" s="59">
        <v>3009442</v>
      </c>
      <c r="C76" s="57" t="str">
        <f>_xlfn.XLOOKUP(A76,'1 רשימת חוזים'!$A:$A,'1 רשימת חוזים'!$H:$H)</f>
        <v>גן ילדים</v>
      </c>
      <c r="D76" s="57" t="str">
        <f>_xlfn.XLOOKUP(A76,'1 רשימת חוזים'!$A:$A,'1 רשימת חוזים'!$K:$K)</f>
        <v>לא</v>
      </c>
      <c r="E76" s="57" t="str">
        <f>_xlfn.XLOOKUP(A76,'1 רשימת חוזים'!$A:$A,'1 רשימת חוזים'!$L:$L)</f>
        <v>לא</v>
      </c>
      <c r="F76" s="2">
        <v>44</v>
      </c>
      <c r="G76" s="1" t="s">
        <v>31</v>
      </c>
    </row>
    <row r="77" spans="1:7" x14ac:dyDescent="0.25">
      <c r="A77" s="2">
        <v>342444176</v>
      </c>
      <c r="B77" s="59">
        <v>38754504</v>
      </c>
      <c r="C77" s="57" t="str">
        <f>_xlfn.XLOOKUP(A77,'1 רשימת חוזים'!$A:$A,'1 רשימת חוזים'!$H:$H)</f>
        <v>תאורת חניה</v>
      </c>
      <c r="D77" s="57" t="str">
        <f>_xlfn.XLOOKUP(A77,'1 רשימת חוזים'!$A:$A,'1 רשימת חוזים'!$K:$K)</f>
        <v>לא</v>
      </c>
      <c r="E77" s="57" t="str">
        <f>_xlfn.XLOOKUP(A77,'1 רשימת חוזים'!$A:$A,'1 רשימת חוזים'!$L:$L)</f>
        <v>לא</v>
      </c>
      <c r="F77" s="2">
        <v>28</v>
      </c>
      <c r="G77" s="1" t="s">
        <v>31</v>
      </c>
    </row>
    <row r="78" spans="1:7" x14ac:dyDescent="0.25">
      <c r="A78" s="2">
        <v>342456223</v>
      </c>
      <c r="B78" s="59">
        <v>24428250</v>
      </c>
      <c r="C78" s="57" t="str">
        <f>_xlfn.XLOOKUP(A78,'1 רשימת חוזים'!$A:$A,'1 רשימת חוזים'!$H:$H)</f>
        <v>גן ילדים</v>
      </c>
      <c r="D78" s="57" t="str">
        <f>_xlfn.XLOOKUP(A78,'1 רשימת חוזים'!$A:$A,'1 רשימת חוזים'!$K:$K)</f>
        <v>לא</v>
      </c>
      <c r="E78" s="57" t="str">
        <f>_xlfn.XLOOKUP(A78,'1 רשימת חוזים'!$A:$A,'1 רשימת חוזים'!$L:$L)</f>
        <v>כן</v>
      </c>
      <c r="F78" s="2">
        <v>17</v>
      </c>
      <c r="G78" s="1" t="s">
        <v>31</v>
      </c>
    </row>
    <row r="79" spans="1:7" x14ac:dyDescent="0.25">
      <c r="A79" s="2">
        <v>342458357</v>
      </c>
      <c r="B79" s="59">
        <v>34468934</v>
      </c>
      <c r="C79" s="57">
        <f>_xlfn.XLOOKUP(A79,'1 רשימת חוזים'!$A:$A,'1 רשימת חוזים'!$H:$H)</f>
        <v>0</v>
      </c>
      <c r="D79" s="57" t="str">
        <f>_xlfn.XLOOKUP(A79,'1 רשימת חוזים'!$A:$A,'1 רשימת חוזים'!$K:$K)</f>
        <v>לא</v>
      </c>
      <c r="E79" s="57" t="str">
        <f>_xlfn.XLOOKUP(A79,'1 רשימת חוזים'!$A:$A,'1 רשימת חוזים'!$L:$L)</f>
        <v>לא</v>
      </c>
      <c r="F79" s="2">
        <v>17</v>
      </c>
      <c r="G79" s="1" t="s">
        <v>31</v>
      </c>
    </row>
    <row r="80" spans="1:7" x14ac:dyDescent="0.25">
      <c r="A80" s="2">
        <v>342461053</v>
      </c>
      <c r="B80" s="59">
        <v>5090618</v>
      </c>
      <c r="C80" s="57">
        <f>_xlfn.XLOOKUP(A80,'1 רשימת חוזים'!$A:$A,'1 רשימת חוזים'!$H:$H)</f>
        <v>0</v>
      </c>
      <c r="D80" s="57" t="str">
        <f>_xlfn.XLOOKUP(A80,'1 רשימת חוזים'!$A:$A,'1 רשימת חוזים'!$K:$K)</f>
        <v>לא</v>
      </c>
      <c r="E80" s="57" t="str">
        <f>_xlfn.XLOOKUP(A80,'1 רשימת חוזים'!$A:$A,'1 רשימת חוזים'!$L:$L)</f>
        <v>לא</v>
      </c>
      <c r="F80" s="2">
        <v>17</v>
      </c>
      <c r="G80" s="1" t="s">
        <v>31</v>
      </c>
    </row>
    <row r="81" spans="1:7" x14ac:dyDescent="0.25">
      <c r="A81" s="2">
        <v>342463289</v>
      </c>
      <c r="B81" s="59">
        <v>19030269</v>
      </c>
      <c r="C81" s="57">
        <f>_xlfn.XLOOKUP(A81,'1 רשימת חוזים'!$A:$A,'1 רשימת חוזים'!$H:$H)</f>
        <v>0</v>
      </c>
      <c r="D81" s="57" t="str">
        <f>_xlfn.XLOOKUP(A81,'1 רשימת חוזים'!$A:$A,'1 רשימת חוזים'!$K:$K)</f>
        <v>כן</v>
      </c>
      <c r="E81" s="57" t="str">
        <f>_xlfn.XLOOKUP(A81,'1 רשימת חוזים'!$A:$A,'1 רשימת חוזים'!$L:$L)</f>
        <v>כן</v>
      </c>
      <c r="F81" s="2">
        <v>55</v>
      </c>
      <c r="G81" s="1" t="s">
        <v>30</v>
      </c>
    </row>
    <row r="82" spans="1:7" x14ac:dyDescent="0.25">
      <c r="A82" s="2">
        <v>342465958</v>
      </c>
      <c r="B82" s="59">
        <v>3865702</v>
      </c>
      <c r="C82" s="57">
        <f>_xlfn.XLOOKUP(A82,'1 רשימת חוזים'!$A:$A,'1 רשימת חוזים'!$H:$H)</f>
        <v>0</v>
      </c>
      <c r="D82" s="57" t="str">
        <f>_xlfn.XLOOKUP(A82,'1 רשימת חוזים'!$A:$A,'1 רשימת חוזים'!$K:$K)</f>
        <v>לא</v>
      </c>
      <c r="E82" s="57" t="str">
        <f>_xlfn.XLOOKUP(A82,'1 רשימת חוזים'!$A:$A,'1 רשימת חוזים'!$L:$L)</f>
        <v>לא</v>
      </c>
      <c r="F82" s="2">
        <v>24</v>
      </c>
      <c r="G82" s="1" t="s">
        <v>31</v>
      </c>
    </row>
    <row r="83" spans="1:7" x14ac:dyDescent="0.25">
      <c r="A83" s="2">
        <v>342466278</v>
      </c>
      <c r="B83" s="59">
        <v>19006344</v>
      </c>
      <c r="C83" s="57" t="str">
        <f>_xlfn.XLOOKUP(A83,'1 רשימת חוזים'!$A:$A,'1 רשימת חוזים'!$H:$H)</f>
        <v>ביס אבישור</v>
      </c>
      <c r="D83" s="57" t="str">
        <f>_xlfn.XLOOKUP(A83,'1 רשימת חוזים'!$A:$A,'1 רשימת חוזים'!$K:$K)</f>
        <v>כן</v>
      </c>
      <c r="E83" s="57" t="str">
        <f>_xlfn.XLOOKUP(A83,'1 רשימת חוזים'!$A:$A,'1 רשימת חוזים'!$L:$L)</f>
        <v>לא</v>
      </c>
      <c r="F83" s="2">
        <v>173</v>
      </c>
      <c r="G83" s="1" t="s">
        <v>31</v>
      </c>
    </row>
    <row r="84" spans="1:7" x14ac:dyDescent="0.25">
      <c r="A84" s="2">
        <v>342471967</v>
      </c>
      <c r="B84" s="59">
        <v>12578657</v>
      </c>
      <c r="C84" s="57">
        <f>_xlfn.XLOOKUP(A84,'1 רשימת חוזים'!$A:$A,'1 רשימת חוזים'!$H:$H)</f>
        <v>0</v>
      </c>
      <c r="D84" s="57" t="str">
        <f>_xlfn.XLOOKUP(A84,'1 רשימת חוזים'!$A:$A,'1 רשימת חוזים'!$K:$K)</f>
        <v>כן</v>
      </c>
      <c r="E84" s="57" t="str">
        <f>_xlfn.XLOOKUP(A84,'1 רשימת חוזים'!$A:$A,'1 רשימת חוזים'!$L:$L)</f>
        <v>לא</v>
      </c>
      <c r="F84" s="2">
        <v>17</v>
      </c>
      <c r="G84" s="1" t="s">
        <v>31</v>
      </c>
    </row>
    <row r="85" spans="1:7" x14ac:dyDescent="0.25">
      <c r="A85" s="2">
        <v>342475862</v>
      </c>
      <c r="B85" s="59">
        <v>3865707</v>
      </c>
      <c r="C85" s="57" t="str">
        <f>_xlfn.XLOOKUP(A85,'1 רשימת חוזים'!$A:$A,'1 רשימת חוזים'!$H:$H)</f>
        <v>איכות הסביבה</v>
      </c>
      <c r="D85" s="57" t="str">
        <f>_xlfn.XLOOKUP(A85,'1 רשימת חוזים'!$A:$A,'1 רשימת חוזים'!$K:$K)</f>
        <v>לא</v>
      </c>
      <c r="E85" s="57" t="str">
        <f>_xlfn.XLOOKUP(A85,'1 רשימת חוזים'!$A:$A,'1 רשימת חוזים'!$L:$L)</f>
        <v>לא</v>
      </c>
      <c r="F85" s="2">
        <v>44</v>
      </c>
      <c r="G85" s="1" t="s">
        <v>31</v>
      </c>
    </row>
    <row r="86" spans="1:7" x14ac:dyDescent="0.25">
      <c r="A86" s="2">
        <v>342476616</v>
      </c>
      <c r="B86" s="59">
        <v>39812481</v>
      </c>
      <c r="C86" s="57" t="str">
        <f>_xlfn.XLOOKUP(A86,'1 רשימת חוזים'!$A:$A,'1 רשימת חוזים'!$H:$H)</f>
        <v>שפח</v>
      </c>
      <c r="D86" s="57" t="str">
        <f>_xlfn.XLOOKUP(A86,'1 רשימת חוזים'!$A:$A,'1 רשימת חוזים'!$K:$K)</f>
        <v>לא</v>
      </c>
      <c r="E86" s="57" t="str">
        <f>_xlfn.XLOOKUP(A86,'1 רשימת חוזים'!$A:$A,'1 רשימת חוזים'!$L:$L)</f>
        <v>לא</v>
      </c>
      <c r="F86" s="2">
        <v>28</v>
      </c>
      <c r="G86" s="1" t="s">
        <v>31</v>
      </c>
    </row>
    <row r="87" spans="1:7" x14ac:dyDescent="0.25">
      <c r="A87" s="2">
        <v>342476688</v>
      </c>
      <c r="B87" s="59">
        <v>23559524</v>
      </c>
      <c r="C87" s="57" t="str">
        <f>_xlfn.XLOOKUP(A87,'1 רשימת חוזים'!$A:$A,'1 רשימת חוזים'!$H:$H)</f>
        <v>מקלט</v>
      </c>
      <c r="D87" s="57" t="str">
        <f>_xlfn.XLOOKUP(A87,'1 רשימת חוזים'!$A:$A,'1 רשימת חוזים'!$K:$K)</f>
        <v>לא</v>
      </c>
      <c r="E87" s="57" t="str">
        <f>_xlfn.XLOOKUP(A87,'1 רשימת חוזים'!$A:$A,'1 רשימת חוזים'!$L:$L)</f>
        <v>כן</v>
      </c>
      <c r="F87" s="2">
        <v>44</v>
      </c>
      <c r="G87" s="1" t="s">
        <v>30</v>
      </c>
    </row>
    <row r="88" spans="1:7" x14ac:dyDescent="0.25">
      <c r="A88" s="2">
        <v>342478875</v>
      </c>
      <c r="B88" s="59">
        <v>18003586</v>
      </c>
      <c r="C88" s="57" t="str">
        <f>_xlfn.XLOOKUP(A88,'1 רשימת חוזים'!$A:$A,'1 רשימת חוזים'!$H:$H)</f>
        <v>מאור רחובות</v>
      </c>
      <c r="D88" s="57" t="str">
        <f>_xlfn.XLOOKUP(A88,'1 רשימת חוזים'!$A:$A,'1 רשימת חוזים'!$K:$K)</f>
        <v>כן</v>
      </c>
      <c r="E88" s="57" t="str">
        <f>_xlfn.XLOOKUP(A88,'1 רשימת חוזים'!$A:$A,'1 רשימת חוזים'!$L:$L)</f>
        <v>לא</v>
      </c>
      <c r="F88" s="2">
        <v>17</v>
      </c>
      <c r="G88" s="1" t="s">
        <v>31</v>
      </c>
    </row>
    <row r="89" spans="1:7" x14ac:dyDescent="0.25">
      <c r="A89" s="2">
        <v>342480712</v>
      </c>
      <c r="B89" s="59">
        <v>38753535</v>
      </c>
      <c r="C89" s="57" t="str">
        <f>_xlfn.XLOOKUP(A89,'1 רשימת חוזים'!$A:$A,'1 רשימת חוזים'!$H:$H)</f>
        <v>מאור רחובות</v>
      </c>
      <c r="D89" s="57" t="str">
        <f>_xlfn.XLOOKUP(A89,'1 רשימת חוזים'!$A:$A,'1 רשימת חוזים'!$K:$K)</f>
        <v>לא</v>
      </c>
      <c r="E89" s="57" t="str">
        <f>_xlfn.XLOOKUP(A89,'1 רשימת חוזים'!$A:$A,'1 רשימת חוזים'!$L:$L)</f>
        <v>לא</v>
      </c>
      <c r="F89" s="2">
        <v>17</v>
      </c>
      <c r="G89" s="1" t="s">
        <v>31</v>
      </c>
    </row>
    <row r="90" spans="1:7" x14ac:dyDescent="0.25">
      <c r="A90" s="2">
        <v>342482438</v>
      </c>
      <c r="B90" s="59">
        <v>3009478</v>
      </c>
      <c r="C90" s="57" t="str">
        <f>_xlfn.XLOOKUP(A90,'1 רשימת חוזים'!$A:$A,'1 רשימת חוזים'!$H:$H)</f>
        <v>גן ילדים ערבה</v>
      </c>
      <c r="D90" s="57" t="str">
        <f>_xlfn.XLOOKUP(A90,'1 רשימת חוזים'!$A:$A,'1 רשימת חוזים'!$K:$K)</f>
        <v>לא</v>
      </c>
      <c r="E90" s="57" t="str">
        <f>_xlfn.XLOOKUP(A90,'1 רשימת חוזים'!$A:$A,'1 רשימת חוזים'!$L:$L)</f>
        <v>לא</v>
      </c>
      <c r="F90" s="2">
        <v>17</v>
      </c>
      <c r="G90" s="1" t="s">
        <v>31</v>
      </c>
    </row>
    <row r="91" spans="1:7" x14ac:dyDescent="0.25">
      <c r="A91" s="2">
        <v>342485294</v>
      </c>
      <c r="B91" s="59">
        <v>24610454</v>
      </c>
      <c r="C91" s="57" t="str">
        <f>_xlfn.XLOOKUP(A91,'1 רשימת חוזים'!$A:$A,'1 רשימת חוזים'!$H:$H)</f>
        <v>אולם ספורט</v>
      </c>
      <c r="D91" s="57" t="str">
        <f>_xlfn.XLOOKUP(A91,'1 רשימת חוזים'!$A:$A,'1 רשימת חוזים'!$K:$K)</f>
        <v>כן</v>
      </c>
      <c r="E91" s="57" t="str">
        <f>_xlfn.XLOOKUP(A91,'1 רשימת חוזים'!$A:$A,'1 רשימת חוזים'!$L:$L)</f>
        <v>כן</v>
      </c>
      <c r="F91" s="2">
        <v>44</v>
      </c>
      <c r="G91" s="1" t="s">
        <v>30</v>
      </c>
    </row>
    <row r="92" spans="1:7" x14ac:dyDescent="0.25">
      <c r="A92" s="2">
        <v>342489430</v>
      </c>
      <c r="B92" s="59">
        <v>18025764</v>
      </c>
      <c r="C92" s="57">
        <f>_xlfn.XLOOKUP(A92,'1 רשימת חוזים'!$A:$A,'1 רשימת חוזים'!$H:$H)</f>
        <v>0</v>
      </c>
      <c r="D92" s="57" t="str">
        <f>_xlfn.XLOOKUP(A92,'1 רשימת חוזים'!$A:$A,'1 רשימת חוזים'!$K:$K)</f>
        <v>לא</v>
      </c>
      <c r="E92" s="57" t="str">
        <f>_xlfn.XLOOKUP(A92,'1 רשימת חוזים'!$A:$A,'1 רשימת חוזים'!$L:$L)</f>
        <v>לא</v>
      </c>
      <c r="F92" s="2">
        <v>17</v>
      </c>
      <c r="G92" s="1" t="s">
        <v>31</v>
      </c>
    </row>
    <row r="93" spans="1:7" x14ac:dyDescent="0.25">
      <c r="A93" s="2">
        <v>342500954</v>
      </c>
      <c r="B93" s="59">
        <v>19030272</v>
      </c>
      <c r="C93" s="57">
        <f>_xlfn.XLOOKUP(A93,'1 רשימת חוזים'!$A:$A,'1 רשימת חוזים'!$H:$H)</f>
        <v>0</v>
      </c>
      <c r="D93" s="57" t="str">
        <f>_xlfn.XLOOKUP(A93,'1 רשימת חוזים'!$A:$A,'1 רשימת חוזים'!$K:$K)</f>
        <v>כן</v>
      </c>
      <c r="E93" s="57" t="str">
        <f>_xlfn.XLOOKUP(A93,'1 רשימת חוזים'!$A:$A,'1 רשימת חוזים'!$L:$L)</f>
        <v>כן</v>
      </c>
      <c r="F93" s="2">
        <v>44</v>
      </c>
      <c r="G93" s="1" t="s">
        <v>30</v>
      </c>
    </row>
    <row r="94" spans="1:7" x14ac:dyDescent="0.25">
      <c r="A94" s="2">
        <v>342507706</v>
      </c>
      <c r="B94" s="59">
        <v>59131532</v>
      </c>
      <c r="C94" s="57">
        <f>_xlfn.XLOOKUP(A94,'1 רשימת חוזים'!$A:$A,'1 רשימת חוזים'!$H:$H)</f>
        <v>0</v>
      </c>
      <c r="D94" s="57" t="str">
        <f>_xlfn.XLOOKUP(A94,'1 רשימת חוזים'!$A:$A,'1 רשימת חוזים'!$K:$K)</f>
        <v>לא</v>
      </c>
      <c r="E94" s="57" t="str">
        <f>_xlfn.XLOOKUP(A94,'1 רשימת חוזים'!$A:$A,'1 רשימת חוזים'!$L:$L)</f>
        <v>לא</v>
      </c>
      <c r="F94" s="2">
        <v>55</v>
      </c>
      <c r="G94" s="1" t="s">
        <v>31</v>
      </c>
    </row>
    <row r="95" spans="1:7" x14ac:dyDescent="0.25">
      <c r="A95" s="2">
        <v>342509866</v>
      </c>
      <c r="B95" s="59">
        <v>12586533</v>
      </c>
      <c r="C95" s="57">
        <f>_xlfn.XLOOKUP(A95,'1 רשימת חוזים'!$A:$A,'1 רשימת חוזים'!$H:$H)</f>
        <v>0</v>
      </c>
      <c r="D95" s="57" t="str">
        <f>_xlfn.XLOOKUP(A95,'1 רשימת חוזים'!$A:$A,'1 רשימת חוזים'!$K:$K)</f>
        <v>כן</v>
      </c>
      <c r="E95" s="57" t="str">
        <f>_xlfn.XLOOKUP(A95,'1 רשימת חוזים'!$A:$A,'1 רשימת חוזים'!$L:$L)</f>
        <v>לא</v>
      </c>
      <c r="F95" s="2">
        <v>55</v>
      </c>
      <c r="G95" s="1" t="s">
        <v>31</v>
      </c>
    </row>
    <row r="96" spans="1:7" x14ac:dyDescent="0.25">
      <c r="A96" s="2">
        <v>342518616</v>
      </c>
      <c r="B96" s="59">
        <v>24333207</v>
      </c>
      <c r="C96" s="57">
        <f>_xlfn.XLOOKUP(A96,'1 רשימת חוזים'!$A:$A,'1 רשימת חוזים'!$H:$H)</f>
        <v>0</v>
      </c>
      <c r="D96" s="57" t="str">
        <f>_xlfn.XLOOKUP(A96,'1 רשימת חוזים'!$A:$A,'1 רשימת חוזים'!$K:$K)</f>
        <v>כן</v>
      </c>
      <c r="E96" s="57" t="str">
        <f>_xlfn.XLOOKUP(A96,'1 רשימת חוזים'!$A:$A,'1 רשימת חוזים'!$L:$L)</f>
        <v>כן</v>
      </c>
      <c r="F96" s="2">
        <v>55</v>
      </c>
      <c r="G96" s="1" t="s">
        <v>30</v>
      </c>
    </row>
    <row r="97" spans="1:7" x14ac:dyDescent="0.25">
      <c r="A97" s="2">
        <v>342518759</v>
      </c>
      <c r="B97" s="59">
        <v>5005619</v>
      </c>
      <c r="C97" s="57" t="str">
        <f>_xlfn.XLOOKUP(A97,'1 רשימת חוזים'!$A:$A,'1 רשימת חוזים'!$H:$H)</f>
        <v>שפח</v>
      </c>
      <c r="D97" s="57" t="str">
        <f>_xlfn.XLOOKUP(A97,'1 רשימת חוזים'!$A:$A,'1 רשימת חוזים'!$K:$K)</f>
        <v>לא</v>
      </c>
      <c r="E97" s="57" t="str">
        <f>_xlfn.XLOOKUP(A97,'1 רשימת חוזים'!$A:$A,'1 רשימת חוזים'!$L:$L)</f>
        <v>לא</v>
      </c>
      <c r="F97" s="2">
        <v>6</v>
      </c>
      <c r="G97" s="1" t="s">
        <v>31</v>
      </c>
    </row>
    <row r="98" spans="1:7" x14ac:dyDescent="0.25">
      <c r="A98" s="2">
        <v>342525464</v>
      </c>
      <c r="B98" s="59">
        <v>24659242</v>
      </c>
      <c r="C98" s="57" t="str">
        <f>_xlfn.XLOOKUP(A98,'1 רשימת חוזים'!$A:$A,'1 רשימת חוזים'!$H:$H)</f>
        <v>גן ילדים זמיר אנקור</v>
      </c>
      <c r="D98" s="57" t="str">
        <f>_xlfn.XLOOKUP(A98,'1 רשימת חוזים'!$A:$A,'1 רשימת חוזים'!$K:$K)</f>
        <v>לא</v>
      </c>
      <c r="E98" s="57" t="str">
        <f>_xlfn.XLOOKUP(A98,'1 רשימת חוזים'!$A:$A,'1 רשימת חוזים'!$L:$L)</f>
        <v>כן</v>
      </c>
      <c r="F98" s="2">
        <v>44</v>
      </c>
      <c r="G98" s="1" t="s">
        <v>30</v>
      </c>
    </row>
    <row r="99" spans="1:7" x14ac:dyDescent="0.25">
      <c r="A99" s="2">
        <v>342526403</v>
      </c>
      <c r="B99" s="59">
        <v>18001953</v>
      </c>
      <c r="C99" s="57" t="str">
        <f>_xlfn.XLOOKUP(A99,'1 רשימת חוזים'!$A:$A,'1 רשימת חוזים'!$H:$H)</f>
        <v>מאור רחובות</v>
      </c>
      <c r="D99" s="57" t="str">
        <f>_xlfn.XLOOKUP(A99,'1 רשימת חוזים'!$A:$A,'1 רשימת חוזים'!$K:$K)</f>
        <v>כן</v>
      </c>
      <c r="E99" s="57" t="str">
        <f>_xlfn.XLOOKUP(A99,'1 רשימת חוזים'!$A:$A,'1 רשימת חוזים'!$L:$L)</f>
        <v>לא</v>
      </c>
      <c r="F99" s="2">
        <v>44</v>
      </c>
      <c r="G99" s="1" t="s">
        <v>31</v>
      </c>
    </row>
    <row r="100" spans="1:7" x14ac:dyDescent="0.25">
      <c r="A100" s="2">
        <v>342526482</v>
      </c>
      <c r="B100" s="59">
        <v>24422120</v>
      </c>
      <c r="C100" s="57" t="str">
        <f>_xlfn.XLOOKUP(A100,'1 רשימת חוזים'!$A:$A,'1 רשימת חוזים'!$H:$H)</f>
        <v>מקלט</v>
      </c>
      <c r="D100" s="57" t="str">
        <f>_xlfn.XLOOKUP(A100,'1 רשימת חוזים'!$A:$A,'1 רשימת חוזים'!$K:$K)</f>
        <v>לא</v>
      </c>
      <c r="E100" s="57" t="str">
        <f>_xlfn.XLOOKUP(A100,'1 רשימת חוזים'!$A:$A,'1 רשימת חוזים'!$L:$L)</f>
        <v>כן</v>
      </c>
      <c r="F100" s="2">
        <v>17</v>
      </c>
      <c r="G100" s="1" t="s">
        <v>30</v>
      </c>
    </row>
    <row r="101" spans="1:7" x14ac:dyDescent="0.25">
      <c r="A101" s="2">
        <v>342527892</v>
      </c>
      <c r="B101" s="59">
        <v>22041983</v>
      </c>
      <c r="C101" s="57" t="str">
        <f>_xlfn.XLOOKUP(A101,'1 רשימת חוזים'!$A:$A,'1 רשימת חוזים'!$H:$H)</f>
        <v>מקלט -13ליד אגמית 26</v>
      </c>
      <c r="D101" s="57" t="str">
        <f>_xlfn.XLOOKUP(A101,'1 רשימת חוזים'!$A:$A,'1 רשימת חוזים'!$K:$K)</f>
        <v>לא</v>
      </c>
      <c r="E101" s="57" t="str">
        <f>_xlfn.XLOOKUP(A101,'1 רשימת חוזים'!$A:$A,'1 רשימת חוזים'!$L:$L)</f>
        <v>כן</v>
      </c>
      <c r="F101" s="2">
        <v>9</v>
      </c>
      <c r="G101" s="1" t="s">
        <v>30</v>
      </c>
    </row>
    <row r="102" spans="1:7" x14ac:dyDescent="0.25">
      <c r="A102" s="2">
        <v>342528000</v>
      </c>
      <c r="B102" s="59">
        <v>23240558</v>
      </c>
      <c r="C102" s="57" t="str">
        <f>_xlfn.XLOOKUP(A102,'1 רשימת חוזים'!$A:$A,'1 רשימת חוזים'!$H:$H)</f>
        <v>מאור רחובות</v>
      </c>
      <c r="D102" s="57" t="str">
        <f>_xlfn.XLOOKUP(A102,'1 רשימת חוזים'!$A:$A,'1 רשימת חוזים'!$K:$K)</f>
        <v>לא</v>
      </c>
      <c r="E102" s="57" t="str">
        <f>_xlfn.XLOOKUP(A102,'1 רשימת חוזים'!$A:$A,'1 רשימת חוזים'!$L:$L)</f>
        <v>כן</v>
      </c>
      <c r="F102" s="2">
        <v>44</v>
      </c>
      <c r="G102" s="1" t="s">
        <v>30</v>
      </c>
    </row>
    <row r="103" spans="1:7" x14ac:dyDescent="0.25">
      <c r="A103" s="2">
        <v>342528775</v>
      </c>
      <c r="B103" s="59">
        <v>18000516</v>
      </c>
      <c r="C103" s="57" t="str">
        <f>_xlfn.XLOOKUP(A103,'1 רשימת חוזים'!$A:$A,'1 רשימת חוזים'!$H:$H)</f>
        <v>מחסן</v>
      </c>
      <c r="D103" s="57" t="str">
        <f>_xlfn.XLOOKUP(A103,'1 רשימת חוזים'!$A:$A,'1 רשימת חוזים'!$K:$K)</f>
        <v>כן</v>
      </c>
      <c r="E103" s="57" t="str">
        <f>_xlfn.XLOOKUP(A103,'1 רשימת חוזים'!$A:$A,'1 רשימת חוזים'!$L:$L)</f>
        <v>כן</v>
      </c>
      <c r="F103" s="2">
        <v>111</v>
      </c>
      <c r="G103" s="1" t="s">
        <v>30</v>
      </c>
    </row>
    <row r="104" spans="1:7" x14ac:dyDescent="0.25">
      <c r="A104" s="2">
        <v>342530526</v>
      </c>
      <c r="B104" s="59">
        <v>19022369</v>
      </c>
      <c r="C104" s="57" t="str">
        <f>_xlfn.XLOOKUP(A104,'1 רשימת חוזים'!$A:$A,'1 רשימת חוזים'!$H:$H)</f>
        <v>מאור רחובות</v>
      </c>
      <c r="D104" s="57" t="str">
        <f>_xlfn.XLOOKUP(A104,'1 רשימת חוזים'!$A:$A,'1 רשימת חוזים'!$K:$K)</f>
        <v>כן</v>
      </c>
      <c r="E104" s="57" t="str">
        <f>_xlfn.XLOOKUP(A104,'1 רשימת חוזים'!$A:$A,'1 רשימת חוזים'!$L:$L)</f>
        <v>כן</v>
      </c>
      <c r="F104" s="2">
        <v>44</v>
      </c>
      <c r="G104" s="1" t="s">
        <v>30</v>
      </c>
    </row>
    <row r="105" spans="1:7" x14ac:dyDescent="0.25">
      <c r="A105" s="2">
        <v>342530998</v>
      </c>
      <c r="B105" s="59">
        <v>23559526</v>
      </c>
      <c r="C105" s="57" t="str">
        <f>_xlfn.XLOOKUP(A105,'1 רשימת חוזים'!$A:$A,'1 רשימת חוזים'!$H:$H)</f>
        <v>מקלט מס 2</v>
      </c>
      <c r="D105" s="57" t="str">
        <f>_xlfn.XLOOKUP(A105,'1 רשימת חוזים'!$A:$A,'1 רשימת חוזים'!$K:$K)</f>
        <v>לא</v>
      </c>
      <c r="E105" s="57" t="str">
        <f>_xlfn.XLOOKUP(A105,'1 רשימת חוזים'!$A:$A,'1 רשימת חוזים'!$L:$L)</f>
        <v>כן</v>
      </c>
      <c r="F105" s="2">
        <v>28</v>
      </c>
      <c r="G105" s="1" t="s">
        <v>30</v>
      </c>
    </row>
    <row r="106" spans="1:7" x14ac:dyDescent="0.25">
      <c r="A106" s="2">
        <v>342531810</v>
      </c>
      <c r="B106" s="59">
        <v>47302941</v>
      </c>
      <c r="C106" s="57" t="str">
        <f>_xlfn.XLOOKUP(A106,'1 רשימת חוזים'!$A:$A,'1 רשימת חוזים'!$H:$H)</f>
        <v>תאורת ככר מחסן הגא</v>
      </c>
      <c r="D106" s="57" t="str">
        <f>_xlfn.XLOOKUP(A106,'1 רשימת חוזים'!$A:$A,'1 רשימת חוזים'!$K:$K)</f>
        <v>לא</v>
      </c>
      <c r="E106" s="57" t="str">
        <f>_xlfn.XLOOKUP(A106,'1 רשימת חוזים'!$A:$A,'1 רשימת חוזים'!$L:$L)</f>
        <v>לא</v>
      </c>
      <c r="F106" s="2">
        <v>44</v>
      </c>
      <c r="G106" s="1" t="s">
        <v>31</v>
      </c>
    </row>
    <row r="107" spans="1:7" x14ac:dyDescent="0.25">
      <c r="A107" s="2">
        <v>342533046</v>
      </c>
      <c r="B107" s="59">
        <v>6177821</v>
      </c>
      <c r="C107" s="57">
        <f>_xlfn.XLOOKUP(A107,'1 רשימת חוזים'!$A:$A,'1 רשימת חוזים'!$H:$H)</f>
        <v>0</v>
      </c>
      <c r="D107" s="57" t="str">
        <f>_xlfn.XLOOKUP(A107,'1 רשימת חוזים'!$A:$A,'1 רשימת חוזים'!$K:$K)</f>
        <v>כן</v>
      </c>
      <c r="E107" s="57" t="str">
        <f>_xlfn.XLOOKUP(A107,'1 רשימת חוזים'!$A:$A,'1 רשימת חוזים'!$L:$L)</f>
        <v>לא</v>
      </c>
      <c r="F107" s="2">
        <v>55</v>
      </c>
      <c r="G107" s="1" t="s">
        <v>31</v>
      </c>
    </row>
    <row r="108" spans="1:7" x14ac:dyDescent="0.25">
      <c r="A108" s="2">
        <v>342536895</v>
      </c>
      <c r="B108" s="59">
        <v>423426</v>
      </c>
      <c r="C108" s="57" t="str">
        <f>_xlfn.XLOOKUP(A108,'1 רשימת חוזים'!$A:$A,'1 רשימת חוזים'!$H:$H)</f>
        <v>גן ילדים אפיק</v>
      </c>
      <c r="D108" s="57" t="str">
        <f>_xlfn.XLOOKUP(A108,'1 רשימת חוזים'!$A:$A,'1 רשימת חוזים'!$K:$K)</f>
        <v>לא</v>
      </c>
      <c r="E108" s="57" t="str">
        <f>_xlfn.XLOOKUP(A108,'1 רשימת חוזים'!$A:$A,'1 רשימת חוזים'!$L:$L)</f>
        <v>לא</v>
      </c>
      <c r="F108" s="2">
        <v>28</v>
      </c>
      <c r="G108" s="1" t="s">
        <v>31</v>
      </c>
    </row>
    <row r="109" spans="1:7" x14ac:dyDescent="0.25">
      <c r="A109" s="2">
        <v>342547532</v>
      </c>
      <c r="B109" s="59">
        <v>15034995</v>
      </c>
      <c r="C109" s="57">
        <f>_xlfn.XLOOKUP(A109,'1 רשימת חוזים'!$A:$A,'1 רשימת חוזים'!$H:$H)</f>
        <v>0</v>
      </c>
      <c r="D109" s="57" t="str">
        <f>_xlfn.XLOOKUP(A109,'1 רשימת חוזים'!$A:$A,'1 רשימת חוזים'!$K:$K)</f>
        <v>לא</v>
      </c>
      <c r="E109" s="57" t="str">
        <f>_xlfn.XLOOKUP(A109,'1 רשימת חוזים'!$A:$A,'1 רשימת חוזים'!$L:$L)</f>
        <v>לא</v>
      </c>
      <c r="F109" s="2">
        <v>6</v>
      </c>
      <c r="G109" s="1" t="s">
        <v>31</v>
      </c>
    </row>
    <row r="110" spans="1:7" x14ac:dyDescent="0.25">
      <c r="A110" s="2">
        <v>342550802</v>
      </c>
      <c r="B110" s="59">
        <v>12586534</v>
      </c>
      <c r="C110" s="57" t="str">
        <f>_xlfn.XLOOKUP(A110,'1 רשימת חוזים'!$A:$A,'1 רשימת חוזים'!$H:$H)</f>
        <v>מאור רחובות</v>
      </c>
      <c r="D110" s="57" t="str">
        <f>_xlfn.XLOOKUP(A110,'1 רשימת חוזים'!$A:$A,'1 רשימת חוזים'!$K:$K)</f>
        <v>כן</v>
      </c>
      <c r="E110" s="57" t="str">
        <f>_xlfn.XLOOKUP(A110,'1 רשימת חוזים'!$A:$A,'1 רשימת חוזים'!$L:$L)</f>
        <v>לא</v>
      </c>
      <c r="F110" s="2">
        <v>55</v>
      </c>
      <c r="G110" s="1" t="s">
        <v>31</v>
      </c>
    </row>
    <row r="111" spans="1:7" x14ac:dyDescent="0.25">
      <c r="A111" s="2">
        <v>342552464</v>
      </c>
      <c r="B111" s="59">
        <v>12569452</v>
      </c>
      <c r="C111" s="57" t="str">
        <f>_xlfn.XLOOKUP(A111,'1 רשימת חוזים'!$A:$A,'1 רשימת חוזים'!$H:$H)</f>
        <v>מרכז צעירים</v>
      </c>
      <c r="D111" s="57" t="str">
        <f>_xlfn.XLOOKUP(A111,'1 רשימת חוזים'!$A:$A,'1 רשימת חוזים'!$K:$K)</f>
        <v>כן</v>
      </c>
      <c r="E111" s="57" t="str">
        <f>_xlfn.XLOOKUP(A111,'1 רשימת חוזים'!$A:$A,'1 רשימת חוזים'!$L:$L)</f>
        <v>לא</v>
      </c>
      <c r="F111" s="2">
        <v>44</v>
      </c>
      <c r="G111" s="1" t="s">
        <v>31</v>
      </c>
    </row>
    <row r="112" spans="1:7" x14ac:dyDescent="0.25">
      <c r="A112" s="2">
        <v>342553180</v>
      </c>
      <c r="B112" s="59">
        <v>22041980</v>
      </c>
      <c r="C112" s="57" t="str">
        <f>_xlfn.XLOOKUP(A112,'1 רשימת חוזים'!$A:$A,'1 רשימת חוזים'!$H:$H)</f>
        <v>מקלט</v>
      </c>
      <c r="D112" s="57" t="str">
        <f>_xlfn.XLOOKUP(A112,'1 רשימת חוזים'!$A:$A,'1 רשימת חוזים'!$K:$K)</f>
        <v>לא</v>
      </c>
      <c r="E112" s="57" t="str">
        <f>_xlfn.XLOOKUP(A112,'1 רשימת חוזים'!$A:$A,'1 רשימת חוזים'!$L:$L)</f>
        <v>כן</v>
      </c>
      <c r="F112" s="2">
        <v>9</v>
      </c>
      <c r="G112" s="1" t="s">
        <v>30</v>
      </c>
    </row>
    <row r="113" spans="1:7" x14ac:dyDescent="0.25">
      <c r="A113" s="2">
        <v>342554155</v>
      </c>
      <c r="B113" s="59">
        <v>374239</v>
      </c>
      <c r="C113" s="57" t="str">
        <f>_xlfn.XLOOKUP(A113,'1 רשימת חוזים'!$A:$A,'1 רשימת חוזים'!$H:$H)</f>
        <v>מאור רחובות</v>
      </c>
      <c r="D113" s="57" t="str">
        <f>_xlfn.XLOOKUP(A113,'1 רשימת חוזים'!$A:$A,'1 רשימת חוזים'!$K:$K)</f>
        <v>לא</v>
      </c>
      <c r="E113" s="57" t="str">
        <f>_xlfn.XLOOKUP(A113,'1 רשימת חוזים'!$A:$A,'1 רשימת חוזים'!$L:$L)</f>
        <v>לא</v>
      </c>
      <c r="F113" s="2">
        <v>44</v>
      </c>
      <c r="G113" s="1" t="s">
        <v>31</v>
      </c>
    </row>
    <row r="114" spans="1:7" x14ac:dyDescent="0.25">
      <c r="A114" s="2">
        <v>342555366</v>
      </c>
      <c r="B114" s="59">
        <v>12580249</v>
      </c>
      <c r="C114" s="57" t="str">
        <f>_xlfn.XLOOKUP(A114,'1 רשימת חוזים'!$A:$A,'1 רשימת חוזים'!$H:$H)</f>
        <v>מחסן</v>
      </c>
      <c r="D114" s="57" t="str">
        <f>_xlfn.XLOOKUP(A114,'1 רשימת חוזים'!$A:$A,'1 רשימת חוזים'!$K:$K)</f>
        <v>כן</v>
      </c>
      <c r="E114" s="57" t="str">
        <f>_xlfn.XLOOKUP(A114,'1 רשימת חוזים'!$A:$A,'1 רשימת חוזים'!$L:$L)</f>
        <v>לא</v>
      </c>
      <c r="F114" s="2">
        <v>17</v>
      </c>
      <c r="G114" s="1" t="s">
        <v>31</v>
      </c>
    </row>
    <row r="115" spans="1:7" x14ac:dyDescent="0.25">
      <c r="A115" s="2">
        <v>342555366</v>
      </c>
      <c r="B115" s="59">
        <v>12586503</v>
      </c>
      <c r="C115" s="57" t="str">
        <f>_xlfn.XLOOKUP(A115,'1 רשימת חוזים'!$A:$A,'1 רשימת חוזים'!$H:$H)</f>
        <v>מחסן</v>
      </c>
      <c r="D115" s="57" t="str">
        <f>_xlfn.XLOOKUP(A115,'1 רשימת חוזים'!$A:$A,'1 רשימת חוזים'!$K:$K)</f>
        <v>כן</v>
      </c>
      <c r="E115" s="57" t="str">
        <f>_xlfn.XLOOKUP(A115,'1 רשימת חוזים'!$A:$A,'1 רשימת חוזים'!$L:$L)</f>
        <v>לא</v>
      </c>
      <c r="F115" s="2">
        <v>44</v>
      </c>
      <c r="G115" s="1" t="s">
        <v>31</v>
      </c>
    </row>
    <row r="116" spans="1:7" x14ac:dyDescent="0.25">
      <c r="A116" s="2">
        <v>342558668</v>
      </c>
      <c r="B116" s="59">
        <v>23019902</v>
      </c>
      <c r="C116" s="57" t="str">
        <f>_xlfn.XLOOKUP(A116,'1 רשימת חוזים'!$A:$A,'1 רשימת חוזים'!$H:$H)</f>
        <v>ביס יעלים</v>
      </c>
      <c r="D116" s="57" t="str">
        <f>_xlfn.XLOOKUP(A116,'1 רשימת חוזים'!$A:$A,'1 רשימת חוזים'!$K:$K)</f>
        <v>כן</v>
      </c>
      <c r="E116" s="57" t="str">
        <f>_xlfn.XLOOKUP(A116,'1 רשימת חוזים'!$A:$A,'1 רשימת חוזים'!$L:$L)</f>
        <v>כן</v>
      </c>
      <c r="F116" s="2">
        <v>173</v>
      </c>
      <c r="G116" s="1" t="s">
        <v>30</v>
      </c>
    </row>
    <row r="117" spans="1:7" x14ac:dyDescent="0.25">
      <c r="A117" s="2">
        <v>342559052</v>
      </c>
      <c r="B117" s="59">
        <v>47298245</v>
      </c>
      <c r="C117" s="57" t="str">
        <f>_xlfn.XLOOKUP(A117,'1 רשימת חוזים'!$A:$A,'1 רשימת חוזים'!$H:$H)</f>
        <v>בית כנסת</v>
      </c>
      <c r="D117" s="57" t="str">
        <f>_xlfn.XLOOKUP(A117,'1 רשימת חוזים'!$A:$A,'1 רשימת חוזים'!$K:$K)</f>
        <v>לא</v>
      </c>
      <c r="E117" s="57" t="str">
        <f>_xlfn.XLOOKUP(A117,'1 רשימת חוזים'!$A:$A,'1 רשימת חוזים'!$L:$L)</f>
        <v>לא</v>
      </c>
      <c r="F117" s="2">
        <v>17</v>
      </c>
      <c r="G117" s="1" t="s">
        <v>31</v>
      </c>
    </row>
    <row r="118" spans="1:7" x14ac:dyDescent="0.25">
      <c r="A118" s="2">
        <v>342559058</v>
      </c>
      <c r="B118" s="59">
        <v>14015891</v>
      </c>
      <c r="C118" s="57" t="str">
        <f>_xlfn.XLOOKUP(A118,'1 רשימת חוזים'!$A:$A,'1 רשימת חוזים'!$H:$H)</f>
        <v>בית ספר עופרים</v>
      </c>
      <c r="D118" s="57" t="str">
        <f>_xlfn.XLOOKUP(A118,'1 רשימת חוזים'!$A:$A,'1 רשימת חוזים'!$K:$K)</f>
        <v>כן</v>
      </c>
      <c r="E118" s="57" t="str">
        <f>_xlfn.XLOOKUP(A118,'1 רשימת חוזים'!$A:$A,'1 רשימת חוזים'!$L:$L)</f>
        <v>לא</v>
      </c>
      <c r="F118" s="2">
        <v>173</v>
      </c>
      <c r="G118" s="1" t="s">
        <v>31</v>
      </c>
    </row>
    <row r="119" spans="1:7" x14ac:dyDescent="0.25">
      <c r="A119" s="2">
        <v>342560051</v>
      </c>
      <c r="B119" s="59">
        <v>15034997</v>
      </c>
      <c r="C119" s="57" t="str">
        <f>_xlfn.XLOOKUP(A119,'1 רשימת חוזים'!$A:$A,'1 רשימת חוזים'!$H:$H)</f>
        <v>מחסן הגא</v>
      </c>
      <c r="D119" s="57" t="str">
        <f>_xlfn.XLOOKUP(A119,'1 רשימת חוזים'!$A:$A,'1 רשימת חוזים'!$K:$K)</f>
        <v>לא</v>
      </c>
      <c r="E119" s="57" t="str">
        <f>_xlfn.XLOOKUP(A119,'1 רשימת חוזים'!$A:$A,'1 רשימת חוזים'!$L:$L)</f>
        <v>לא</v>
      </c>
      <c r="F119" s="2">
        <v>6</v>
      </c>
      <c r="G119" s="1" t="s">
        <v>31</v>
      </c>
    </row>
    <row r="120" spans="1:7" x14ac:dyDescent="0.25">
      <c r="A120" s="2">
        <v>342566569</v>
      </c>
      <c r="B120" s="59">
        <v>59031520</v>
      </c>
      <c r="C120" s="57" t="str">
        <f>_xlfn.XLOOKUP(A120,'1 רשימת חוזים'!$A:$A,'1 רשימת חוזים'!$H:$H)</f>
        <v>מוזיאון</v>
      </c>
      <c r="D120" s="57" t="str">
        <f>_xlfn.XLOOKUP(A120,'1 רשימת חוזים'!$A:$A,'1 רשימת חוזים'!$K:$K)</f>
        <v>לא</v>
      </c>
      <c r="E120" s="57" t="str">
        <f>_xlfn.XLOOKUP(A120,'1 רשימת חוזים'!$A:$A,'1 רשימת חוזים'!$L:$L)</f>
        <v>לא</v>
      </c>
      <c r="F120" s="2">
        <v>28</v>
      </c>
      <c r="G120" s="1" t="s">
        <v>31</v>
      </c>
    </row>
    <row r="121" spans="1:7" x14ac:dyDescent="0.25">
      <c r="A121" s="2">
        <v>342568125</v>
      </c>
      <c r="B121" s="59">
        <v>60767</v>
      </c>
      <c r="C121" s="57" t="str">
        <f>_xlfn.XLOOKUP(A121,'1 רשימת חוזים'!$A:$A,'1 רשימת חוזים'!$H:$H)</f>
        <v>בית כנסת</v>
      </c>
      <c r="D121" s="57" t="str">
        <f>_xlfn.XLOOKUP(A121,'1 רשימת חוזים'!$A:$A,'1 רשימת חוזים'!$K:$K)</f>
        <v>לא</v>
      </c>
      <c r="E121" s="57" t="str">
        <f>_xlfn.XLOOKUP(A121,'1 רשימת חוזים'!$A:$A,'1 רשימת חוזים'!$L:$L)</f>
        <v>לא</v>
      </c>
      <c r="F121" s="2">
        <v>17</v>
      </c>
      <c r="G121" s="1" t="s">
        <v>31</v>
      </c>
    </row>
    <row r="122" spans="1:7" x14ac:dyDescent="0.25">
      <c r="A122" s="2">
        <v>342569341</v>
      </c>
      <c r="B122" s="59">
        <v>11814</v>
      </c>
      <c r="C122" s="57" t="str">
        <f>_xlfn.XLOOKUP(A122,'1 רשימת חוזים'!$A:$A,'1 רשימת חוזים'!$H:$H)</f>
        <v>גן ילדים</v>
      </c>
      <c r="D122" s="57" t="str">
        <f>_xlfn.XLOOKUP(A122,'1 רשימת חוזים'!$A:$A,'1 רשימת חוזים'!$K:$K)</f>
        <v>לא</v>
      </c>
      <c r="E122" s="57" t="str">
        <f>_xlfn.XLOOKUP(A122,'1 רשימת חוזים'!$A:$A,'1 רשימת חוזים'!$L:$L)</f>
        <v>לא</v>
      </c>
      <c r="F122" s="2">
        <v>17</v>
      </c>
      <c r="G122" s="1" t="s">
        <v>31</v>
      </c>
    </row>
    <row r="123" spans="1:7" x14ac:dyDescent="0.25">
      <c r="A123" s="2">
        <v>342573037</v>
      </c>
      <c r="B123" s="59">
        <v>22041954</v>
      </c>
      <c r="C123" s="57" t="str">
        <f>_xlfn.XLOOKUP(A123,'1 רשימת חוזים'!$A:$A,'1 רשימת חוזים'!$H:$H)</f>
        <v>מקלט מס 1</v>
      </c>
      <c r="D123" s="57" t="str">
        <f>_xlfn.XLOOKUP(A123,'1 רשימת חוזים'!$A:$A,'1 רשימת חוזים'!$K:$K)</f>
        <v>לא</v>
      </c>
      <c r="E123" s="57" t="str">
        <f>_xlfn.XLOOKUP(A123,'1 רשימת חוזים'!$A:$A,'1 רשימת חוזים'!$L:$L)</f>
        <v>כן</v>
      </c>
      <c r="F123" s="2">
        <v>9</v>
      </c>
      <c r="G123" s="1" t="s">
        <v>30</v>
      </c>
    </row>
    <row r="124" spans="1:7" x14ac:dyDescent="0.25">
      <c r="A124" s="2">
        <v>342573087</v>
      </c>
      <c r="B124" s="59">
        <v>9106426</v>
      </c>
      <c r="C124" s="57">
        <f>_xlfn.XLOOKUP(A124,'1 רשימת חוזים'!$A:$A,'1 רשימת חוזים'!$H:$H)</f>
        <v>0</v>
      </c>
      <c r="D124" s="57" t="str">
        <f>_xlfn.XLOOKUP(A124,'1 רשימת חוזים'!$A:$A,'1 רשימת חוזים'!$K:$K)</f>
        <v>לא</v>
      </c>
      <c r="E124" s="57" t="str">
        <f>_xlfn.XLOOKUP(A124,'1 רשימת חוזים'!$A:$A,'1 רשימת חוזים'!$L:$L)</f>
        <v>לא</v>
      </c>
      <c r="F124" s="2">
        <v>9</v>
      </c>
      <c r="G124" s="1" t="s">
        <v>31</v>
      </c>
    </row>
    <row r="125" spans="1:7" x14ac:dyDescent="0.25">
      <c r="A125" s="2">
        <v>342575157</v>
      </c>
      <c r="B125" s="59">
        <v>23175817</v>
      </c>
      <c r="C125" s="57" t="str">
        <f>_xlfn.XLOOKUP(A125,'1 רשימת חוזים'!$A:$A,'1 רשימת חוזים'!$H:$H)</f>
        <v>מקלט</v>
      </c>
      <c r="D125" s="57" t="str">
        <f>_xlfn.XLOOKUP(A125,'1 רשימת חוזים'!$A:$A,'1 רשימת חוזים'!$K:$K)</f>
        <v>לא</v>
      </c>
      <c r="E125" s="57" t="str">
        <f>_xlfn.XLOOKUP(A125,'1 רשימת חוזים'!$A:$A,'1 רשימת חוזים'!$L:$L)</f>
        <v>כן</v>
      </c>
      <c r="F125" s="2">
        <v>17</v>
      </c>
      <c r="G125" s="1" t="s">
        <v>30</v>
      </c>
    </row>
    <row r="126" spans="1:7" x14ac:dyDescent="0.25">
      <c r="A126" s="2">
        <v>342581433</v>
      </c>
      <c r="B126" s="59">
        <v>14020550</v>
      </c>
      <c r="C126" s="57">
        <f>_xlfn.XLOOKUP(A126,'1 רשימת חוזים'!$A:$A,'1 רשימת חוזים'!$H:$H)</f>
        <v>0</v>
      </c>
      <c r="D126" s="57" t="str">
        <f>_xlfn.XLOOKUP(A126,'1 רשימת חוזים'!$A:$A,'1 רשימת חוזים'!$K:$K)</f>
        <v>כן</v>
      </c>
      <c r="E126" s="57" t="str">
        <f>_xlfn.XLOOKUP(A126,'1 רשימת חוזים'!$A:$A,'1 רשימת חוזים'!$L:$L)</f>
        <v>לא</v>
      </c>
      <c r="F126" s="2">
        <v>44</v>
      </c>
      <c r="G126" s="1" t="s">
        <v>31</v>
      </c>
    </row>
    <row r="127" spans="1:7" x14ac:dyDescent="0.25">
      <c r="A127" s="2">
        <v>342584939</v>
      </c>
      <c r="B127" s="59">
        <v>19030326</v>
      </c>
      <c r="C127" s="57">
        <f>_xlfn.XLOOKUP(A127,'1 רשימת חוזים'!$A:$A,'1 רשימת חוזים'!$H:$H)</f>
        <v>0</v>
      </c>
      <c r="D127" s="57" t="str">
        <f>_xlfn.XLOOKUP(A127,'1 רשימת חוזים'!$A:$A,'1 רשימת חוזים'!$K:$K)</f>
        <v>כן</v>
      </c>
      <c r="E127" s="57" t="str">
        <f>_xlfn.XLOOKUP(A127,'1 רשימת חוזים'!$A:$A,'1 רשימת חוזים'!$L:$L)</f>
        <v>כן</v>
      </c>
      <c r="F127" s="2">
        <v>55</v>
      </c>
      <c r="G127" s="1" t="s">
        <v>31</v>
      </c>
    </row>
    <row r="128" spans="1:7" x14ac:dyDescent="0.25">
      <c r="A128" s="2">
        <v>342587112</v>
      </c>
      <c r="B128" s="59">
        <v>23175795</v>
      </c>
      <c r="C128" s="57" t="str">
        <f>_xlfn.XLOOKUP(A128,'1 רשימת חוזים'!$A:$A,'1 רשימת חוזים'!$H:$H)</f>
        <v>מקלט</v>
      </c>
      <c r="D128" s="57" t="str">
        <f>_xlfn.XLOOKUP(A128,'1 רשימת חוזים'!$A:$A,'1 רשימת חוזים'!$K:$K)</f>
        <v>לא</v>
      </c>
      <c r="E128" s="57" t="str">
        <f>_xlfn.XLOOKUP(A128,'1 רשימת חוזים'!$A:$A,'1 רשימת חוזים'!$L:$L)</f>
        <v>כן</v>
      </c>
      <c r="F128" s="2">
        <v>17</v>
      </c>
      <c r="G128" s="1" t="s">
        <v>30</v>
      </c>
    </row>
    <row r="129" spans="1:7" x14ac:dyDescent="0.25">
      <c r="A129" s="2">
        <v>342600226</v>
      </c>
      <c r="B129" s="59">
        <v>6175965</v>
      </c>
      <c r="C129" s="57">
        <f>_xlfn.XLOOKUP(A129,'1 רשימת חוזים'!$A:$A,'1 רשימת חוזים'!$H:$H)</f>
        <v>0</v>
      </c>
      <c r="D129" s="57" t="str">
        <f>_xlfn.XLOOKUP(A129,'1 רשימת חוזים'!$A:$A,'1 רשימת חוזים'!$K:$K)</f>
        <v>כן</v>
      </c>
      <c r="E129" s="57" t="str">
        <f>_xlfn.XLOOKUP(A129,'1 רשימת חוזים'!$A:$A,'1 רשימת חוזים'!$L:$L)</f>
        <v>לא</v>
      </c>
      <c r="F129" s="2">
        <v>55</v>
      </c>
      <c r="G129" s="1" t="s">
        <v>31</v>
      </c>
    </row>
    <row r="130" spans="1:7" x14ac:dyDescent="0.25">
      <c r="A130" s="2">
        <v>342601608</v>
      </c>
      <c r="B130" s="59">
        <v>22041982</v>
      </c>
      <c r="C130" s="57" t="str">
        <f>_xlfn.XLOOKUP(A130,'1 רשימת חוזים'!$A:$A,'1 רשימת חוזים'!$H:$H)</f>
        <v>מקלט מס 5</v>
      </c>
      <c r="D130" s="57" t="str">
        <f>_xlfn.XLOOKUP(A130,'1 רשימת חוזים'!$A:$A,'1 רשימת חוזים'!$K:$K)</f>
        <v>לא</v>
      </c>
      <c r="E130" s="57" t="str">
        <f>_xlfn.XLOOKUP(A130,'1 רשימת חוזים'!$A:$A,'1 רשימת חוזים'!$L:$L)</f>
        <v>כן</v>
      </c>
      <c r="F130" s="2">
        <v>9</v>
      </c>
      <c r="G130" s="1" t="s">
        <v>30</v>
      </c>
    </row>
    <row r="131" spans="1:7" x14ac:dyDescent="0.25">
      <c r="A131" s="2">
        <v>342615544</v>
      </c>
      <c r="B131" s="59">
        <v>22041979</v>
      </c>
      <c r="C131" s="57" t="str">
        <f>_xlfn.XLOOKUP(A131,'1 רשימת חוזים'!$A:$A,'1 רשימת חוזים'!$H:$H)</f>
        <v>מקלט</v>
      </c>
      <c r="D131" s="57" t="str">
        <f>_xlfn.XLOOKUP(A131,'1 רשימת חוזים'!$A:$A,'1 רשימת חוזים'!$K:$K)</f>
        <v>לא</v>
      </c>
      <c r="E131" s="57" t="str">
        <f>_xlfn.XLOOKUP(A131,'1 רשימת חוזים'!$A:$A,'1 רשימת חוזים'!$L:$L)</f>
        <v>כן</v>
      </c>
      <c r="F131" s="2">
        <v>9</v>
      </c>
      <c r="G131" s="1" t="s">
        <v>30</v>
      </c>
    </row>
    <row r="132" spans="1:7" x14ac:dyDescent="0.25">
      <c r="A132" s="2">
        <v>342624091</v>
      </c>
      <c r="B132" s="59">
        <v>22041977</v>
      </c>
      <c r="C132" s="57" t="str">
        <f>_xlfn.XLOOKUP(A132,'1 רשימת חוזים'!$A:$A,'1 רשימת חוזים'!$H:$H)</f>
        <v>מקלט</v>
      </c>
      <c r="D132" s="57" t="str">
        <f>_xlfn.XLOOKUP(A132,'1 רשימת חוזים'!$A:$A,'1 רשימת חוזים'!$K:$K)</f>
        <v>לא</v>
      </c>
      <c r="E132" s="57" t="str">
        <f>_xlfn.XLOOKUP(A132,'1 רשימת חוזים'!$A:$A,'1 רשימת חוזים'!$L:$L)</f>
        <v>כן</v>
      </c>
      <c r="F132" s="2">
        <v>9</v>
      </c>
      <c r="G132" s="1" t="s">
        <v>30</v>
      </c>
    </row>
    <row r="133" spans="1:7" x14ac:dyDescent="0.25">
      <c r="A133" s="2">
        <v>342628857</v>
      </c>
      <c r="B133" s="59">
        <v>38706277</v>
      </c>
      <c r="C133" s="57" t="str">
        <f>_xlfn.XLOOKUP(A133,'1 רשימת חוזים'!$A:$A,'1 רשימת חוזים'!$H:$H)</f>
        <v>מאור רחובות</v>
      </c>
      <c r="D133" s="57" t="str">
        <f>_xlfn.XLOOKUP(A133,'1 רשימת חוזים'!$A:$A,'1 רשימת חוזים'!$K:$K)</f>
        <v>לא</v>
      </c>
      <c r="E133" s="57" t="str">
        <f>_xlfn.XLOOKUP(A133,'1 רשימת חוזים'!$A:$A,'1 רשימת חוזים'!$L:$L)</f>
        <v>לא</v>
      </c>
      <c r="F133" s="2">
        <v>17</v>
      </c>
      <c r="G133" s="1" t="s">
        <v>31</v>
      </c>
    </row>
    <row r="134" spans="1:7" x14ac:dyDescent="0.25">
      <c r="A134" s="2">
        <v>342648497</v>
      </c>
      <c r="B134" s="59">
        <v>29489142</v>
      </c>
      <c r="C134" s="57">
        <f>_xlfn.XLOOKUP(A134,'1 רשימת חוזים'!$A:$A,'1 רשימת חוזים'!$H:$H)</f>
        <v>0</v>
      </c>
      <c r="D134" s="57" t="str">
        <f>_xlfn.XLOOKUP(A134,'1 רשימת חוזים'!$A:$A,'1 רשימת חוזים'!$K:$K)</f>
        <v>לא</v>
      </c>
      <c r="E134" s="57" t="str">
        <f>_xlfn.XLOOKUP(A134,'1 רשימת חוזים'!$A:$A,'1 רשימת חוזים'!$L:$L)</f>
        <v>לא</v>
      </c>
      <c r="F134" s="2">
        <v>55</v>
      </c>
      <c r="G134" s="1" t="s">
        <v>31</v>
      </c>
    </row>
    <row r="135" spans="1:7" x14ac:dyDescent="0.25">
      <c r="A135" s="2">
        <v>342651065</v>
      </c>
      <c r="B135" s="59">
        <v>23175836</v>
      </c>
      <c r="C135" s="57" t="str">
        <f>_xlfn.XLOOKUP(A135,'1 רשימת חוזים'!$A:$A,'1 רשימת חוזים'!$H:$H)</f>
        <v>מקלט 15 מועדון גשר</v>
      </c>
      <c r="D135" s="57" t="str">
        <f>_xlfn.XLOOKUP(A135,'1 רשימת חוזים'!$A:$A,'1 רשימת חוזים'!$K:$K)</f>
        <v>לא</v>
      </c>
      <c r="E135" s="57" t="str">
        <f>_xlfn.XLOOKUP(A135,'1 רשימת חוזים'!$A:$A,'1 רשימת חוזים'!$L:$L)</f>
        <v>כן</v>
      </c>
      <c r="F135" s="2">
        <v>28</v>
      </c>
      <c r="G135" s="1" t="s">
        <v>30</v>
      </c>
    </row>
    <row r="136" spans="1:7" x14ac:dyDescent="0.25">
      <c r="A136" s="2">
        <v>342661031</v>
      </c>
      <c r="B136" s="59">
        <v>24387530</v>
      </c>
      <c r="C136" s="57" t="str">
        <f>_xlfn.XLOOKUP(A136,'1 רשימת חוזים'!$A:$A,'1 רשימת חוזים'!$H:$H)</f>
        <v>גן ילדים רותם-רימון</v>
      </c>
      <c r="D136" s="57" t="str">
        <f>_xlfn.XLOOKUP(A136,'1 רשימת חוזים'!$A:$A,'1 רשימת חוזים'!$K:$K)</f>
        <v>לא</v>
      </c>
      <c r="E136" s="57" t="str">
        <f>_xlfn.XLOOKUP(A136,'1 רשימת חוזים'!$A:$A,'1 רשימת חוזים'!$L:$L)</f>
        <v>כן</v>
      </c>
      <c r="F136" s="2">
        <v>44</v>
      </c>
      <c r="G136" s="1" t="s">
        <v>30</v>
      </c>
    </row>
    <row r="137" spans="1:7" x14ac:dyDescent="0.25">
      <c r="A137" s="2">
        <v>342684589</v>
      </c>
      <c r="B137" s="59">
        <v>513840</v>
      </c>
      <c r="C137" s="57" t="str">
        <f>_xlfn.XLOOKUP(A137,'1 רשימת חוזים'!$A:$A,'1 רשימת חוזים'!$H:$H)</f>
        <v>מועדון פיס לנוער</v>
      </c>
      <c r="D137" s="57" t="str">
        <f>_xlfn.XLOOKUP(A137,'1 רשימת חוזים'!$A:$A,'1 רשימת חוזים'!$K:$K)</f>
        <v>לא</v>
      </c>
      <c r="E137" s="57" t="str">
        <f>_xlfn.XLOOKUP(A137,'1 רשימת חוזים'!$A:$A,'1 רשימת חוזים'!$L:$L)</f>
        <v>לא</v>
      </c>
      <c r="F137" s="2">
        <v>44</v>
      </c>
      <c r="G137" s="1" t="s">
        <v>31</v>
      </c>
    </row>
    <row r="138" spans="1:7" x14ac:dyDescent="0.25">
      <c r="A138" s="2">
        <v>342698437</v>
      </c>
      <c r="B138" s="59">
        <v>6062066</v>
      </c>
      <c r="C138" s="57" t="str">
        <f>_xlfn.XLOOKUP(A138,'1 רשימת חוזים'!$A:$A,'1 רשימת חוזים'!$H:$H)</f>
        <v>מועדון תפוח פייס</v>
      </c>
      <c r="D138" s="57" t="str">
        <f>_xlfn.XLOOKUP(A138,'1 רשימת חוזים'!$A:$A,'1 רשימת חוזים'!$K:$K)</f>
        <v>כן</v>
      </c>
      <c r="E138" s="57" t="str">
        <f>_xlfn.XLOOKUP(A138,'1 רשימת חוזים'!$A:$A,'1 רשימת חוזים'!$L:$L)</f>
        <v>כן</v>
      </c>
      <c r="F138" s="2">
        <v>346</v>
      </c>
      <c r="G138" s="1" t="s">
        <v>30</v>
      </c>
    </row>
    <row r="139" spans="1:7" x14ac:dyDescent="0.25">
      <c r="A139" s="2">
        <v>342702005</v>
      </c>
      <c r="B139" s="59">
        <v>24333205</v>
      </c>
      <c r="C139" s="57">
        <f>_xlfn.XLOOKUP(A139,'1 רשימת חוזים'!$A:$A,'1 רשימת חוזים'!$H:$H)</f>
        <v>0</v>
      </c>
      <c r="D139" s="57" t="str">
        <f>_xlfn.XLOOKUP(A139,'1 רשימת חוזים'!$A:$A,'1 רשימת חוזים'!$K:$K)</f>
        <v>כן</v>
      </c>
      <c r="E139" s="57" t="str">
        <f>_xlfn.XLOOKUP(A139,'1 רשימת חוזים'!$A:$A,'1 רשימת חוזים'!$L:$L)</f>
        <v>כן</v>
      </c>
      <c r="F139" s="2">
        <v>55</v>
      </c>
      <c r="G139" s="1" t="s">
        <v>30</v>
      </c>
    </row>
    <row r="140" spans="1:7" x14ac:dyDescent="0.25">
      <c r="A140" s="2">
        <v>342709723</v>
      </c>
      <c r="B140" s="59">
        <v>39472568</v>
      </c>
      <c r="C140" s="57">
        <f>_xlfn.XLOOKUP(A140,'1 רשימת חוזים'!$A:$A,'1 רשימת חוזים'!$H:$H)</f>
        <v>0</v>
      </c>
      <c r="D140" s="57" t="str">
        <f>_xlfn.XLOOKUP(A140,'1 רשימת חוזים'!$A:$A,'1 רשימת חוזים'!$K:$K)</f>
        <v>לא</v>
      </c>
      <c r="E140" s="57" t="str">
        <f>_xlfn.XLOOKUP(A140,'1 רשימת חוזים'!$A:$A,'1 רשימת חוזים'!$L:$L)</f>
        <v>לא</v>
      </c>
      <c r="F140" s="2">
        <v>17</v>
      </c>
      <c r="G140" s="1" t="s">
        <v>31</v>
      </c>
    </row>
    <row r="141" spans="1:7" x14ac:dyDescent="0.25">
      <c r="A141" s="2">
        <v>342840561</v>
      </c>
      <c r="B141" s="59">
        <v>24333204</v>
      </c>
      <c r="C141" s="57">
        <f>_xlfn.XLOOKUP(A141,'1 רשימת חוזים'!$A:$A,'1 רשימת חוזים'!$H:$H)</f>
        <v>0</v>
      </c>
      <c r="D141" s="57" t="str">
        <f>_xlfn.XLOOKUP(A141,'1 רשימת חוזים'!$A:$A,'1 רשימת חוזים'!$K:$K)</f>
        <v>כן</v>
      </c>
      <c r="E141" s="57" t="str">
        <f>_xlfn.XLOOKUP(A141,'1 רשימת חוזים'!$A:$A,'1 רשימת חוזים'!$L:$L)</f>
        <v>כן</v>
      </c>
      <c r="F141" s="2">
        <v>55</v>
      </c>
      <c r="G141" s="1" t="s">
        <v>30</v>
      </c>
    </row>
    <row r="142" spans="1:7" x14ac:dyDescent="0.25">
      <c r="A142" s="2">
        <v>345301855</v>
      </c>
      <c r="B142" s="59">
        <v>17003523</v>
      </c>
      <c r="C142" s="57">
        <f>_xlfn.XLOOKUP(A142,'1 רשימת חוזים'!$A:$A,'1 רשימת חוזים'!$H:$H)</f>
        <v>0</v>
      </c>
      <c r="D142" s="57" t="str">
        <f>_xlfn.XLOOKUP(A142,'1 רשימת חוזים'!$A:$A,'1 רשימת חוזים'!$K:$K)</f>
        <v>כן</v>
      </c>
      <c r="E142" s="57" t="str">
        <f>_xlfn.XLOOKUP(A142,'1 רשימת חוזים'!$A:$A,'1 רשימת חוזים'!$L:$L)</f>
        <v>לא</v>
      </c>
      <c r="F142" s="2">
        <v>55</v>
      </c>
      <c r="G142" s="1" t="s">
        <v>31</v>
      </c>
    </row>
    <row r="143" spans="1:7" x14ac:dyDescent="0.25">
      <c r="A143" s="2">
        <v>345810029</v>
      </c>
      <c r="B143" s="59">
        <v>18025954</v>
      </c>
      <c r="C143" s="57" t="str">
        <f>_xlfn.XLOOKUP(A143,'1 רשימת חוזים'!$A:$A,'1 רשימת חוזים'!$H:$H)</f>
        <v>גן אגוז</v>
      </c>
      <c r="D143" s="57" t="str">
        <f>_xlfn.XLOOKUP(A143,'1 רשימת חוזים'!$A:$A,'1 רשימת חוזים'!$K:$K)</f>
        <v>לא</v>
      </c>
      <c r="E143" s="57" t="str">
        <f>_xlfn.XLOOKUP(A143,'1 רשימת חוזים'!$A:$A,'1 רשימת חוזים'!$L:$L)</f>
        <v>לא</v>
      </c>
      <c r="F143" s="2">
        <v>28</v>
      </c>
      <c r="G143" s="1" t="s">
        <v>31</v>
      </c>
    </row>
    <row r="144" spans="1:7" x14ac:dyDescent="0.25">
      <c r="A144" s="2">
        <v>346212654</v>
      </c>
      <c r="B144" s="59">
        <v>4257877</v>
      </c>
      <c r="C144" s="57">
        <f>_xlfn.XLOOKUP(A144,'1 רשימת חוזים'!$A:$A,'1 רשימת חוזים'!$H:$H)</f>
        <v>0</v>
      </c>
      <c r="D144" s="57" t="str">
        <f>_xlfn.XLOOKUP(A144,'1 רשימת חוזים'!$A:$A,'1 רשימת חוזים'!$K:$K)</f>
        <v>לא</v>
      </c>
      <c r="E144" s="57" t="str">
        <f>_xlfn.XLOOKUP(A144,'1 רשימת חוזים'!$A:$A,'1 רשימת חוזים'!$L:$L)</f>
        <v>לא</v>
      </c>
      <c r="F144" s="2">
        <v>28</v>
      </c>
      <c r="G144" s="1" t="s">
        <v>31</v>
      </c>
    </row>
    <row r="145" spans="1:7" x14ac:dyDescent="0.25">
      <c r="A145" s="2">
        <v>346212657</v>
      </c>
      <c r="B145" s="59">
        <v>1223693</v>
      </c>
      <c r="C145" s="57">
        <f>_xlfn.XLOOKUP(A145,'1 רשימת חוזים'!$A:$A,'1 רשימת חוזים'!$H:$H)</f>
        <v>0</v>
      </c>
      <c r="D145" s="57" t="str">
        <f>_xlfn.XLOOKUP(A145,'1 רשימת חוזים'!$A:$A,'1 רשימת חוזים'!$K:$K)</f>
        <v>לא</v>
      </c>
      <c r="E145" s="57" t="str">
        <f>_xlfn.XLOOKUP(A145,'1 רשימת חוזים'!$A:$A,'1 רשימת חוזים'!$L:$L)</f>
        <v>לא</v>
      </c>
      <c r="F145" s="2">
        <v>6</v>
      </c>
      <c r="G145" s="1" t="s">
        <v>31</v>
      </c>
    </row>
    <row r="146" spans="1:7" x14ac:dyDescent="0.25">
      <c r="A146" s="2">
        <v>346212659</v>
      </c>
      <c r="B146" s="59">
        <v>3810355</v>
      </c>
      <c r="C146" s="57">
        <f>_xlfn.XLOOKUP(A146,'1 רשימת חוזים'!$A:$A,'1 רשימת חוזים'!$H:$H)</f>
        <v>0</v>
      </c>
      <c r="D146" s="57" t="str">
        <f>_xlfn.XLOOKUP(A146,'1 רשימת חוזים'!$A:$A,'1 רשימת חוזים'!$K:$K)</f>
        <v>לא</v>
      </c>
      <c r="E146" s="57" t="str">
        <f>_xlfn.XLOOKUP(A146,'1 רשימת חוזים'!$A:$A,'1 רשימת חוזים'!$L:$L)</f>
        <v>לא</v>
      </c>
      <c r="F146" s="2">
        <v>9</v>
      </c>
      <c r="G146" s="1" t="s">
        <v>31</v>
      </c>
    </row>
    <row r="147" spans="1:7" x14ac:dyDescent="0.25">
      <c r="A147" s="2">
        <v>346212681</v>
      </c>
      <c r="B147" s="59">
        <v>3810354</v>
      </c>
      <c r="C147" s="57">
        <f>_xlfn.XLOOKUP(A147,'1 רשימת חוזים'!$A:$A,'1 רשימת חוזים'!$H:$H)</f>
        <v>0</v>
      </c>
      <c r="D147" s="57" t="str">
        <f>_xlfn.XLOOKUP(A147,'1 רשימת חוזים'!$A:$A,'1 רשימת חוזים'!$K:$K)</f>
        <v>לא</v>
      </c>
      <c r="E147" s="57" t="str">
        <f>_xlfn.XLOOKUP(A147,'1 רשימת חוזים'!$A:$A,'1 רשימת חוזים'!$L:$L)</f>
        <v>לא</v>
      </c>
      <c r="F147" s="2">
        <v>9</v>
      </c>
      <c r="G147" s="1" t="s">
        <v>31</v>
      </c>
    </row>
    <row r="148" spans="1:7" x14ac:dyDescent="0.25">
      <c r="A148" s="2">
        <v>346212684</v>
      </c>
      <c r="B148" s="59">
        <v>3810353</v>
      </c>
      <c r="C148" s="57">
        <f>_xlfn.XLOOKUP(A148,'1 רשימת חוזים'!$A:$A,'1 רשימת חוזים'!$H:$H)</f>
        <v>0</v>
      </c>
      <c r="D148" s="57" t="str">
        <f>_xlfn.XLOOKUP(A148,'1 רשימת חוזים'!$A:$A,'1 רשימת חוזים'!$K:$K)</f>
        <v>לא</v>
      </c>
      <c r="E148" s="57" t="str">
        <f>_xlfn.XLOOKUP(A148,'1 רשימת חוזים'!$A:$A,'1 רשימת חוזים'!$L:$L)</f>
        <v>לא</v>
      </c>
      <c r="F148" s="2">
        <v>9</v>
      </c>
      <c r="G148" s="1" t="s">
        <v>31</v>
      </c>
    </row>
    <row r="149" spans="1:7" x14ac:dyDescent="0.25">
      <c r="A149" s="2">
        <v>346212688</v>
      </c>
      <c r="B149" s="59">
        <v>1222173</v>
      </c>
      <c r="C149" s="57">
        <f>_xlfn.XLOOKUP(A149,'1 רשימת חוזים'!$A:$A,'1 רשימת חוזים'!$H:$H)</f>
        <v>0</v>
      </c>
      <c r="D149" s="57" t="str">
        <f>_xlfn.XLOOKUP(A149,'1 רשימת חוזים'!$A:$A,'1 רשימת חוזים'!$K:$K)</f>
        <v>לא</v>
      </c>
      <c r="E149" s="57" t="str">
        <f>_xlfn.XLOOKUP(A149,'1 רשימת חוזים'!$A:$A,'1 רשימת חוזים'!$L:$L)</f>
        <v>לא</v>
      </c>
      <c r="F149" s="2">
        <v>6</v>
      </c>
      <c r="G149" s="1" t="s">
        <v>31</v>
      </c>
    </row>
    <row r="150" spans="1:7" x14ac:dyDescent="0.25">
      <c r="A150" s="2">
        <v>346212703</v>
      </c>
      <c r="B150" s="59">
        <v>1443078</v>
      </c>
      <c r="C150" s="57">
        <f>_xlfn.XLOOKUP(A150,'1 רשימת חוזים'!$A:$A,'1 רשימת חוזים'!$H:$H)</f>
        <v>0</v>
      </c>
      <c r="D150" s="57" t="str">
        <f>_xlfn.XLOOKUP(A150,'1 רשימת חוזים'!$A:$A,'1 רשימת חוזים'!$K:$K)</f>
        <v>לא</v>
      </c>
      <c r="E150" s="57" t="str">
        <f>_xlfn.XLOOKUP(A150,'1 רשימת חוזים'!$A:$A,'1 רשימת חוזים'!$L:$L)</f>
        <v>לא</v>
      </c>
      <c r="F150" s="2">
        <v>6</v>
      </c>
      <c r="G150" s="1" t="s">
        <v>31</v>
      </c>
    </row>
    <row r="151" spans="1:7" x14ac:dyDescent="0.25">
      <c r="A151" s="2">
        <v>346215679</v>
      </c>
      <c r="B151" s="59">
        <v>14009555</v>
      </c>
      <c r="C151" s="57">
        <f>_xlfn.XLOOKUP(A151,'1 רשימת חוזים'!$A:$A,'1 רשימת חוזים'!$H:$H)</f>
        <v>0</v>
      </c>
      <c r="D151" s="57" t="str">
        <f>_xlfn.XLOOKUP(A151,'1 רשימת חוזים'!$A:$A,'1 רשימת חוזים'!$K:$K)</f>
        <v>לא</v>
      </c>
      <c r="E151" s="57" t="str">
        <f>_xlfn.XLOOKUP(A151,'1 רשימת חוזים'!$A:$A,'1 רשימת חוזים'!$L:$L)</f>
        <v>לא</v>
      </c>
      <c r="F151" s="2">
        <v>6</v>
      </c>
      <c r="G151" s="1" t="s">
        <v>31</v>
      </c>
    </row>
    <row r="152" spans="1:7" x14ac:dyDescent="0.25">
      <c r="A152" s="2">
        <v>346241442</v>
      </c>
      <c r="B152" s="59">
        <v>19002162</v>
      </c>
      <c r="C152" s="57">
        <f>_xlfn.XLOOKUP(A152,'1 רשימת חוזים'!$A:$A,'1 רשימת חוזים'!$H:$H)</f>
        <v>0</v>
      </c>
      <c r="D152" s="57" t="str">
        <f>_xlfn.XLOOKUP(A152,'1 רשימת חוזים'!$A:$A,'1 רשימת חוזים'!$K:$K)</f>
        <v>לא</v>
      </c>
      <c r="E152" s="57" t="str">
        <f>_xlfn.XLOOKUP(A152,'1 רשימת חוזים'!$A:$A,'1 רשימת חוזים'!$L:$L)</f>
        <v>לא</v>
      </c>
      <c r="F152" s="2">
        <v>69</v>
      </c>
      <c r="G152" s="1" t="s">
        <v>31</v>
      </c>
    </row>
    <row r="153" spans="1:7" x14ac:dyDescent="0.25">
      <c r="A153" s="2">
        <v>346712261</v>
      </c>
      <c r="B153" s="59">
        <v>14009144</v>
      </c>
      <c r="C153" s="57" t="str">
        <f>_xlfn.XLOOKUP(A153,'1 רשימת חוזים'!$A:$A,'1 רשימת חוזים'!$H:$H)</f>
        <v>ביס תיכון מקיף</v>
      </c>
      <c r="D153" s="57" t="str">
        <f>_xlfn.XLOOKUP(A153,'1 רשימת חוזים'!$A:$A,'1 רשימת חוזים'!$K:$K)</f>
        <v>כן</v>
      </c>
      <c r="E153" s="57" t="str">
        <f>_xlfn.XLOOKUP(A153,'1 רשימת חוזים'!$A:$A,'1 רשימת חוזים'!$L:$L)</f>
        <v>כן</v>
      </c>
      <c r="F153" s="2">
        <v>630</v>
      </c>
      <c r="G153" s="1" t="s">
        <v>30</v>
      </c>
    </row>
    <row r="154" spans="1:7" x14ac:dyDescent="0.25">
      <c r="A154" s="2">
        <v>346730662</v>
      </c>
      <c r="B154" s="59">
        <v>20003811</v>
      </c>
      <c r="C154" s="57">
        <f>_xlfn.XLOOKUP(A154,'1 רשימת חוזים'!$A:$A,'1 רשימת חוזים'!$H:$H)</f>
        <v>0</v>
      </c>
      <c r="D154" s="57" t="str">
        <f>_xlfn.XLOOKUP(A154,'1 רשימת חוזים'!$A:$A,'1 רשימת חוזים'!$K:$K)</f>
        <v>כן</v>
      </c>
      <c r="E154" s="57" t="str">
        <f>_xlfn.XLOOKUP(A154,'1 רשימת חוזים'!$A:$A,'1 רשימת חוזים'!$L:$L)</f>
        <v>כן</v>
      </c>
      <c r="F154" s="2">
        <v>630</v>
      </c>
      <c r="G154" s="1" t="s">
        <v>30</v>
      </c>
    </row>
    <row r="155" spans="1:7" x14ac:dyDescent="0.25">
      <c r="A155" s="2">
        <v>346885611</v>
      </c>
      <c r="B155" s="59">
        <v>22041976</v>
      </c>
      <c r="C155" s="57" t="str">
        <f>_xlfn.XLOOKUP(A155,'1 רשימת חוזים'!$A:$A,'1 רשימת חוזים'!$H:$H)</f>
        <v>מקלט 11</v>
      </c>
      <c r="D155" s="57" t="str">
        <f>_xlfn.XLOOKUP(A155,'1 רשימת חוזים'!$A:$A,'1 רשימת חוזים'!$K:$K)</f>
        <v>לא</v>
      </c>
      <c r="E155" s="57" t="str">
        <f>_xlfn.XLOOKUP(A155,'1 רשימת חוזים'!$A:$A,'1 רשימת חוזים'!$L:$L)</f>
        <v>כן</v>
      </c>
      <c r="F155" s="2">
        <v>9</v>
      </c>
      <c r="G155" s="1" t="s">
        <v>30</v>
      </c>
    </row>
    <row r="156" spans="1:7" x14ac:dyDescent="0.25">
      <c r="A156" s="2">
        <v>347654626</v>
      </c>
      <c r="B156" s="59">
        <v>24002265</v>
      </c>
      <c r="C156" s="57" t="str">
        <f>_xlfn.XLOOKUP(A156,'1 רשימת חוזים'!$A:$A,'1 רשימת חוזים'!$H:$H)</f>
        <v>ביס ספר מוזן מאחמ 900</v>
      </c>
      <c r="D156" s="57" t="str">
        <f>_xlfn.XLOOKUP(A156,'1 רשימת חוזים'!$A:$A,'1 רשימת חוזים'!$K:$K)</f>
        <v>כן</v>
      </c>
      <c r="E156" s="57" t="str">
        <f>_xlfn.XLOOKUP(A156,'1 רשימת חוזים'!$A:$A,'1 רשימת חוזים'!$L:$L)</f>
        <v>כן</v>
      </c>
      <c r="F156" s="2">
        <v>173</v>
      </c>
      <c r="G156" s="1" t="s">
        <v>31</v>
      </c>
    </row>
    <row r="157" spans="1:7" x14ac:dyDescent="0.25">
      <c r="A157" s="2">
        <v>347654672</v>
      </c>
      <c r="B157" s="59">
        <v>21018399</v>
      </c>
      <c r="C157" s="57" t="str">
        <f>_xlfn.XLOOKUP(A157,'1 רשימת חוזים'!$A:$A,'1 רשימת חוזים'!$H:$H)</f>
        <v>לשכת עבודה</v>
      </c>
      <c r="D157" s="57" t="str">
        <f>_xlfn.XLOOKUP(A157,'1 רשימת חוזים'!$A:$A,'1 רשימת חוזים'!$K:$K)</f>
        <v>לא</v>
      </c>
      <c r="E157" s="57" t="str">
        <f>_xlfn.XLOOKUP(A157,'1 רשימת חוזים'!$A:$A,'1 רשימת חוזים'!$L:$L)</f>
        <v>כן</v>
      </c>
      <c r="F157" s="2">
        <v>44</v>
      </c>
      <c r="G157" s="1" t="s">
        <v>30</v>
      </c>
    </row>
    <row r="158" spans="1:7" x14ac:dyDescent="0.25">
      <c r="A158" s="2">
        <v>347878751</v>
      </c>
      <c r="B158" s="59">
        <v>10066561</v>
      </c>
      <c r="C158" s="57" t="str">
        <f>_xlfn.XLOOKUP(A158,'1 רשימת חוזים'!$A:$A,'1 רשימת חוזים'!$H:$H)</f>
        <v>משרד</v>
      </c>
      <c r="D158" s="57" t="str">
        <f>_xlfn.XLOOKUP(A158,'1 רשימת חוזים'!$A:$A,'1 רשימת חוזים'!$K:$K)</f>
        <v>לא</v>
      </c>
      <c r="E158" s="57" t="str">
        <f>_xlfn.XLOOKUP(A158,'1 רשימת חוזים'!$A:$A,'1 רשימת חוזים'!$L:$L)</f>
        <v>לא</v>
      </c>
      <c r="F158" s="2">
        <v>6</v>
      </c>
      <c r="G158" s="1" t="s">
        <v>31</v>
      </c>
    </row>
    <row r="159" spans="1:7" x14ac:dyDescent="0.25">
      <c r="A159" s="2">
        <v>348476203</v>
      </c>
      <c r="B159" s="59">
        <v>13595815</v>
      </c>
      <c r="C159" s="57" t="str">
        <f>_xlfn.XLOOKUP(A159,'1 רשימת חוזים'!$A:$A,'1 רשימת חוזים'!$H:$H)</f>
        <v>חיבור זמני לבניה</v>
      </c>
      <c r="D159" s="57" t="str">
        <f>_xlfn.XLOOKUP(A159,'1 רשימת חוזים'!$A:$A,'1 רשימת חוזים'!$K:$K)</f>
        <v>לא</v>
      </c>
      <c r="E159" s="57" t="str">
        <f>_xlfn.XLOOKUP(A159,'1 רשימת חוזים'!$A:$A,'1 רשימת חוזים'!$L:$L)</f>
        <v>לא</v>
      </c>
      <c r="F159" s="2">
        <v>111</v>
      </c>
      <c r="G159" s="1" t="s">
        <v>31</v>
      </c>
    </row>
    <row r="160" spans="1:7" x14ac:dyDescent="0.25">
      <c r="A160" s="2">
        <v>348547700</v>
      </c>
      <c r="B160" s="59">
        <v>5073350</v>
      </c>
      <c r="C160" s="57">
        <f>_xlfn.XLOOKUP(A160,'1 רשימת חוזים'!$A:$A,'1 רשימת חוזים'!$H:$H)</f>
        <v>0</v>
      </c>
      <c r="D160" s="57" t="str">
        <f>_xlfn.XLOOKUP(A160,'1 רשימת חוזים'!$A:$A,'1 רשימת חוזים'!$K:$K)</f>
        <v>לא</v>
      </c>
      <c r="E160" s="57" t="str">
        <f>_xlfn.XLOOKUP(A160,'1 רשימת חוזים'!$A:$A,'1 רשימת חוזים'!$L:$L)</f>
        <v>לא</v>
      </c>
      <c r="F160" s="2">
        <v>6</v>
      </c>
      <c r="G160" s="1" t="s">
        <v>31</v>
      </c>
    </row>
    <row r="161" spans="1:7" x14ac:dyDescent="0.25">
      <c r="A161" s="2">
        <v>348547742</v>
      </c>
      <c r="B161" s="59">
        <v>18000399</v>
      </c>
      <c r="C161" s="57">
        <f>_xlfn.XLOOKUP(A161,'1 רשימת חוזים'!$A:$A,'1 רשימת חוזים'!$H:$H)</f>
        <v>0</v>
      </c>
      <c r="D161" s="57" t="str">
        <f>_xlfn.XLOOKUP(A161,'1 רשימת חוזים'!$A:$A,'1 רשימת חוזים'!$K:$K)</f>
        <v>לא</v>
      </c>
      <c r="E161" s="57" t="str">
        <f>_xlfn.XLOOKUP(A161,'1 רשימת חוזים'!$A:$A,'1 רשימת חוזים'!$L:$L)</f>
        <v>לא</v>
      </c>
      <c r="F161" s="2">
        <v>6</v>
      </c>
      <c r="G161" s="1" t="s">
        <v>31</v>
      </c>
    </row>
    <row r="162" spans="1:7" x14ac:dyDescent="0.25">
      <c r="A162" s="2">
        <v>348619102</v>
      </c>
      <c r="B162" s="59">
        <v>24428282</v>
      </c>
      <c r="C162" s="57">
        <f>_xlfn.XLOOKUP(A162,'1 רשימת חוזים'!$A:$A,'1 רשימת חוזים'!$H:$H)</f>
        <v>0</v>
      </c>
      <c r="D162" s="57" t="str">
        <f>_xlfn.XLOOKUP(A162,'1 רשימת חוזים'!$A:$A,'1 רשימת חוזים'!$K:$K)</f>
        <v>לא</v>
      </c>
      <c r="E162" s="57" t="str">
        <f>_xlfn.XLOOKUP(A162,'1 רשימת חוזים'!$A:$A,'1 רשימת חוזים'!$L:$L)</f>
        <v>כן</v>
      </c>
      <c r="F162" s="2">
        <v>28</v>
      </c>
      <c r="G162" s="1" t="s">
        <v>30</v>
      </c>
    </row>
    <row r="163" spans="1:7" x14ac:dyDescent="0.25">
      <c r="A163" s="2">
        <v>348629846</v>
      </c>
      <c r="B163" s="59">
        <v>23021516</v>
      </c>
      <c r="C163" s="57" t="str">
        <f>_xlfn.XLOOKUP(A163,'1 רשימת חוזים'!$A:$A,'1 רשימת חוזים'!$H:$H)</f>
        <v>ביס אלפורעה ב</v>
      </c>
      <c r="D163" s="57" t="str">
        <f>_xlfn.XLOOKUP(A163,'1 רשימת חוזים'!$A:$A,'1 רשימת חוזים'!$K:$K)</f>
        <v>כן</v>
      </c>
      <c r="E163" s="57" t="str">
        <f>_xlfn.XLOOKUP(A163,'1 רשימת חוזים'!$A:$A,'1 רשימת חוזים'!$L:$L)</f>
        <v>כן</v>
      </c>
      <c r="F163" s="2">
        <v>218</v>
      </c>
      <c r="G163" s="1" t="s">
        <v>30</v>
      </c>
    </row>
    <row r="164" spans="1:7" x14ac:dyDescent="0.25">
      <c r="A164" s="2">
        <v>348637376</v>
      </c>
      <c r="B164" s="59">
        <v>27757649</v>
      </c>
      <c r="C164" s="57">
        <f>_xlfn.XLOOKUP(A164,'1 רשימת חוזים'!$A:$A,'1 רשימת חוזים'!$H:$H)</f>
        <v>0</v>
      </c>
      <c r="D164" s="57" t="str">
        <f>_xlfn.XLOOKUP(A164,'1 רשימת חוזים'!$A:$A,'1 רשימת חוזים'!$K:$K)</f>
        <v>לא</v>
      </c>
      <c r="E164" s="57" t="str">
        <f>_xlfn.XLOOKUP(A164,'1 רשימת חוזים'!$A:$A,'1 רשימת חוזים'!$L:$L)</f>
        <v>לא</v>
      </c>
      <c r="F164" s="2">
        <v>55</v>
      </c>
      <c r="G164" s="1" t="s">
        <v>31</v>
      </c>
    </row>
    <row r="165" spans="1:7" x14ac:dyDescent="0.25">
      <c r="A165" s="2">
        <v>348649381</v>
      </c>
      <c r="B165" s="59">
        <v>10075327</v>
      </c>
      <c r="C165" s="57" t="str">
        <f>_xlfn.XLOOKUP(A165,'1 רשימת חוזים'!$A:$A,'1 רשימת חוזים'!$H:$H)</f>
        <v>ביס אלפורעה א</v>
      </c>
      <c r="D165" s="57" t="str">
        <f>_xlfn.XLOOKUP(A165,'1 רשימת חוזים'!$A:$A,'1 רשימת חוזים'!$K:$K)</f>
        <v>כן</v>
      </c>
      <c r="E165" s="57" t="str">
        <f>_xlfn.XLOOKUP(A165,'1 רשימת חוזים'!$A:$A,'1 רשימת חוזים'!$L:$L)</f>
        <v>לא</v>
      </c>
      <c r="F165" s="2">
        <v>218</v>
      </c>
      <c r="G165" s="1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599A-CC35-4837-B593-3F37465F4578}">
  <dimension ref="A1:P30"/>
  <sheetViews>
    <sheetView rightToLeft="1" workbookViewId="0">
      <selection activeCell="P15" sqref="A1:P15"/>
    </sheetView>
  </sheetViews>
  <sheetFormatPr defaultRowHeight="13.8" x14ac:dyDescent="0.25"/>
  <cols>
    <col min="1" max="1" width="9.69921875" customWidth="1"/>
    <col min="2" max="2" width="11" bestFit="1" customWidth="1"/>
    <col min="3" max="3" width="14.3984375" bestFit="1" customWidth="1"/>
    <col min="4" max="4" width="17.3984375" bestFit="1" customWidth="1"/>
    <col min="5" max="5" width="11" bestFit="1" customWidth="1"/>
    <col min="6" max="6" width="14.3984375" bestFit="1" customWidth="1"/>
    <col min="7" max="7" width="17.3984375" bestFit="1" customWidth="1"/>
    <col min="8" max="8" width="11" bestFit="1" customWidth="1"/>
    <col min="9" max="9" width="14.3984375" bestFit="1" customWidth="1"/>
    <col min="10" max="10" width="17.3984375" bestFit="1" customWidth="1"/>
    <col min="11" max="11" width="11" bestFit="1" customWidth="1"/>
    <col min="12" max="12" width="14.3984375" bestFit="1" customWidth="1"/>
    <col min="13" max="13" width="17.3984375" bestFit="1" customWidth="1"/>
    <col min="14" max="14" width="11.19921875" bestFit="1" customWidth="1"/>
    <col min="16" max="16" width="17.69921875" bestFit="1" customWidth="1"/>
  </cols>
  <sheetData>
    <row r="1" spans="1:16" ht="26.1" customHeight="1" x14ac:dyDescent="0.25">
      <c r="A1" s="7" t="s">
        <v>354</v>
      </c>
      <c r="B1" s="63" t="s">
        <v>355</v>
      </c>
      <c r="C1" s="63" t="s">
        <v>355</v>
      </c>
      <c r="D1" s="63" t="s">
        <v>355</v>
      </c>
      <c r="E1" s="63" t="s">
        <v>356</v>
      </c>
      <c r="F1" s="63" t="s">
        <v>356</v>
      </c>
      <c r="G1" s="63" t="s">
        <v>356</v>
      </c>
      <c r="H1" s="63" t="s">
        <v>357</v>
      </c>
      <c r="I1" s="63" t="s">
        <v>357</v>
      </c>
      <c r="J1" s="63" t="s">
        <v>357</v>
      </c>
      <c r="K1" s="63" t="s">
        <v>358</v>
      </c>
      <c r="L1" s="63" t="s">
        <v>358</v>
      </c>
      <c r="M1" s="63" t="s">
        <v>358</v>
      </c>
      <c r="N1" s="64" t="s">
        <v>359</v>
      </c>
      <c r="O1" s="64" t="s">
        <v>359</v>
      </c>
      <c r="P1" s="64" t="s">
        <v>359</v>
      </c>
    </row>
    <row r="2" spans="1:16" ht="14.4" x14ac:dyDescent="0.3">
      <c r="A2" s="1" t="s">
        <v>360</v>
      </c>
      <c r="B2" s="1" t="s">
        <v>361</v>
      </c>
      <c r="C2" s="1" t="s">
        <v>362</v>
      </c>
      <c r="D2" s="1" t="s">
        <v>363</v>
      </c>
      <c r="E2" s="1" t="s">
        <v>361</v>
      </c>
      <c r="F2" s="1" t="s">
        <v>362</v>
      </c>
      <c r="G2" s="1" t="s">
        <v>363</v>
      </c>
      <c r="H2" s="1" t="s">
        <v>361</v>
      </c>
      <c r="I2" s="1" t="s">
        <v>362</v>
      </c>
      <c r="J2" s="1" t="s">
        <v>363</v>
      </c>
      <c r="K2" s="1" t="s">
        <v>361</v>
      </c>
      <c r="L2" s="1" t="s">
        <v>362</v>
      </c>
      <c r="M2" s="1" t="s">
        <v>363</v>
      </c>
      <c r="N2" s="6" t="s">
        <v>361</v>
      </c>
      <c r="O2" s="6" t="s">
        <v>362</v>
      </c>
      <c r="P2" s="6" t="s">
        <v>363</v>
      </c>
    </row>
    <row r="3" spans="1:16" ht="14.4" x14ac:dyDescent="0.3">
      <c r="A3" s="1" t="s">
        <v>364</v>
      </c>
      <c r="B3" s="10">
        <v>78401</v>
      </c>
      <c r="C3" s="61">
        <v>0.19126486919015975</v>
      </c>
      <c r="D3" s="11">
        <v>69964.429999999993</v>
      </c>
      <c r="E3" s="10">
        <v>12869</v>
      </c>
      <c r="F3" s="61">
        <v>3.1394849576002422E-2</v>
      </c>
      <c r="G3" s="11">
        <v>5583.06</v>
      </c>
      <c r="H3" s="10">
        <v>258807</v>
      </c>
      <c r="I3" s="61">
        <v>0.63137826048771917</v>
      </c>
      <c r="J3" s="11">
        <v>92025.24</v>
      </c>
      <c r="K3" s="10">
        <v>59831</v>
      </c>
      <c r="L3" s="61">
        <v>0.14596202074611864</v>
      </c>
      <c r="M3" s="11">
        <v>30864.51</v>
      </c>
      <c r="N3" s="12">
        <v>409908</v>
      </c>
      <c r="O3" s="6">
        <v>1</v>
      </c>
      <c r="P3" s="13">
        <v>198437.24</v>
      </c>
    </row>
    <row r="4" spans="1:16" ht="14.4" x14ac:dyDescent="0.3">
      <c r="A4" s="1" t="s">
        <v>365</v>
      </c>
      <c r="B4" s="10">
        <v>47077</v>
      </c>
      <c r="C4" s="61">
        <v>0.18299812636538207</v>
      </c>
      <c r="D4" s="11">
        <v>61011.63</v>
      </c>
      <c r="E4" s="10">
        <v>-6502</v>
      </c>
      <c r="F4" s="61">
        <v>-2.5274631298249979E-2</v>
      </c>
      <c r="G4" s="11">
        <v>-2854.12</v>
      </c>
      <c r="H4" s="10">
        <v>198304</v>
      </c>
      <c r="I4" s="61">
        <v>0.77084904413536814</v>
      </c>
      <c r="J4" s="11">
        <v>71435.88</v>
      </c>
      <c r="K4" s="10">
        <v>18375</v>
      </c>
      <c r="L4" s="61">
        <v>7.1427460797499745E-2</v>
      </c>
      <c r="M4" s="11">
        <v>9254.19</v>
      </c>
      <c r="N4" s="12">
        <v>257254</v>
      </c>
      <c r="O4" s="6">
        <v>1</v>
      </c>
      <c r="P4" s="13">
        <v>138847.57999999999</v>
      </c>
    </row>
    <row r="5" spans="1:16" ht="14.4" x14ac:dyDescent="0.3">
      <c r="A5" s="1" t="s">
        <v>366</v>
      </c>
      <c r="B5" s="10">
        <v>108387</v>
      </c>
      <c r="C5" s="61">
        <v>0.21146619841966638</v>
      </c>
      <c r="D5" s="11">
        <v>88774.33</v>
      </c>
      <c r="E5" s="10"/>
      <c r="F5" s="61"/>
      <c r="G5" s="11"/>
      <c r="H5" s="10">
        <v>230399</v>
      </c>
      <c r="I5" s="61">
        <v>0.44951516925178031</v>
      </c>
      <c r="J5" s="11">
        <v>81894.649999999994</v>
      </c>
      <c r="K5" s="10">
        <v>173764</v>
      </c>
      <c r="L5" s="61">
        <v>0.33901863232855334</v>
      </c>
      <c r="M5" s="11">
        <v>90991.82</v>
      </c>
      <c r="N5" s="12">
        <v>512550</v>
      </c>
      <c r="O5" s="6">
        <v>1</v>
      </c>
      <c r="P5" s="13">
        <v>261660.79999999999</v>
      </c>
    </row>
    <row r="6" spans="1:16" ht="14.4" x14ac:dyDescent="0.3">
      <c r="A6" s="1" t="s">
        <v>367</v>
      </c>
      <c r="B6" s="10">
        <v>39637</v>
      </c>
      <c r="C6" s="61">
        <v>0.25549510758163702</v>
      </c>
      <c r="D6" s="11">
        <v>20649.73</v>
      </c>
      <c r="E6" s="10">
        <v>5612</v>
      </c>
      <c r="F6" s="61">
        <v>3.6174244865861363E-2</v>
      </c>
      <c r="G6" s="11">
        <v>2583.21</v>
      </c>
      <c r="H6" s="10">
        <v>98148</v>
      </c>
      <c r="I6" s="61">
        <v>0.63264964096481846</v>
      </c>
      <c r="J6" s="11">
        <v>35703.43</v>
      </c>
      <c r="K6" s="10">
        <v>11741</v>
      </c>
      <c r="L6" s="61">
        <v>7.5681006587683231E-2</v>
      </c>
      <c r="M6" s="11">
        <v>6055.55</v>
      </c>
      <c r="N6" s="12">
        <v>155138</v>
      </c>
      <c r="O6" s="6">
        <v>1</v>
      </c>
      <c r="P6" s="13">
        <v>64991.92</v>
      </c>
    </row>
    <row r="7" spans="1:16" ht="14.4" x14ac:dyDescent="0.3">
      <c r="A7" s="1" t="s">
        <v>368</v>
      </c>
      <c r="B7" s="10">
        <v>56591</v>
      </c>
      <c r="C7" s="61">
        <v>0.13958610823343692</v>
      </c>
      <c r="D7" s="11">
        <v>23100.25</v>
      </c>
      <c r="E7" s="10"/>
      <c r="F7" s="61"/>
      <c r="G7" s="11"/>
      <c r="H7" s="10">
        <v>243518</v>
      </c>
      <c r="I7" s="61">
        <v>0.60065610971338368</v>
      </c>
      <c r="J7" s="11">
        <v>86786.07</v>
      </c>
      <c r="K7" s="10">
        <v>105311</v>
      </c>
      <c r="L7" s="61">
        <v>0.2597577820531794</v>
      </c>
      <c r="M7" s="11">
        <v>54999.34</v>
      </c>
      <c r="N7" s="12">
        <v>405420</v>
      </c>
      <c r="O7" s="6">
        <v>1</v>
      </c>
      <c r="P7" s="13">
        <v>164885.66</v>
      </c>
    </row>
    <row r="8" spans="1:16" ht="14.4" x14ac:dyDescent="0.3">
      <c r="A8" s="1" t="s">
        <v>369</v>
      </c>
      <c r="B8" s="10">
        <v>47260</v>
      </c>
      <c r="C8" s="61">
        <v>0.20727161089425902</v>
      </c>
      <c r="D8" s="11">
        <v>51484.1</v>
      </c>
      <c r="E8" s="10"/>
      <c r="F8" s="61"/>
      <c r="G8" s="11"/>
      <c r="H8" s="10">
        <v>167388</v>
      </c>
      <c r="I8" s="61">
        <v>0.7341256962413929</v>
      </c>
      <c r="J8" s="11">
        <v>66671.42</v>
      </c>
      <c r="K8" s="10">
        <v>13362</v>
      </c>
      <c r="L8" s="61">
        <v>5.8602692864348056E-2</v>
      </c>
      <c r="M8" s="11">
        <v>6936.37</v>
      </c>
      <c r="N8" s="12">
        <v>228010</v>
      </c>
      <c r="O8" s="6">
        <v>1</v>
      </c>
      <c r="P8" s="13">
        <v>125091.88999999998</v>
      </c>
    </row>
    <row r="9" spans="1:16" ht="14.4" x14ac:dyDescent="0.3">
      <c r="A9" s="1" t="s">
        <v>370</v>
      </c>
      <c r="B9" s="10">
        <v>73282</v>
      </c>
      <c r="C9" s="61">
        <v>0.16645466687260932</v>
      </c>
      <c r="D9" s="11">
        <v>86028.32</v>
      </c>
      <c r="E9" s="10"/>
      <c r="F9" s="61"/>
      <c r="G9" s="11"/>
      <c r="H9" s="10">
        <v>225464</v>
      </c>
      <c r="I9" s="61">
        <v>0.51212487393583672</v>
      </c>
      <c r="J9" s="11">
        <v>94153.04</v>
      </c>
      <c r="K9" s="10">
        <v>141506</v>
      </c>
      <c r="L9" s="61">
        <v>0.32142045919155393</v>
      </c>
      <c r="M9" s="11">
        <v>73311.009999999995</v>
      </c>
      <c r="N9" s="12">
        <v>440252</v>
      </c>
      <c r="O9" s="6">
        <v>1</v>
      </c>
      <c r="P9" s="13">
        <v>253492.37</v>
      </c>
    </row>
    <row r="10" spans="1:16" ht="14.4" x14ac:dyDescent="0.3">
      <c r="A10" s="1" t="s">
        <v>371</v>
      </c>
      <c r="B10" s="10">
        <v>56523</v>
      </c>
      <c r="C10" s="61">
        <v>0.22473907079382119</v>
      </c>
      <c r="D10" s="11">
        <v>71386.64</v>
      </c>
      <c r="E10" s="10"/>
      <c r="F10" s="61"/>
      <c r="G10" s="11"/>
      <c r="H10" s="10">
        <v>177447</v>
      </c>
      <c r="I10" s="61">
        <v>0.70554064531520244</v>
      </c>
      <c r="J10" s="11">
        <v>77985.649999999994</v>
      </c>
      <c r="K10" s="10">
        <v>17535</v>
      </c>
      <c r="L10" s="61">
        <v>6.9720283890976328E-2</v>
      </c>
      <c r="M10" s="11">
        <v>9124.61</v>
      </c>
      <c r="N10" s="12">
        <v>251505</v>
      </c>
      <c r="O10" s="6">
        <v>1</v>
      </c>
      <c r="P10" s="13">
        <v>158496.89999999997</v>
      </c>
    </row>
    <row r="11" spans="1:16" ht="14.4" x14ac:dyDescent="0.3">
      <c r="A11" s="1" t="s">
        <v>372</v>
      </c>
      <c r="B11" s="10">
        <v>99604</v>
      </c>
      <c r="C11" s="61">
        <v>0.22841705995936357</v>
      </c>
      <c r="D11" s="11">
        <v>132005.54999999999</v>
      </c>
      <c r="E11" s="10"/>
      <c r="F11" s="61"/>
      <c r="G11" s="11"/>
      <c r="H11" s="10">
        <v>223501</v>
      </c>
      <c r="I11" s="61">
        <v>0.51254408776733584</v>
      </c>
      <c r="J11" s="11">
        <v>93778.72</v>
      </c>
      <c r="K11" s="10">
        <v>112957</v>
      </c>
      <c r="L11" s="61">
        <v>0.25903885227330059</v>
      </c>
      <c r="M11" s="11">
        <v>59120.7</v>
      </c>
      <c r="N11" s="12">
        <v>436062</v>
      </c>
      <c r="O11" s="6">
        <v>1</v>
      </c>
      <c r="P11" s="13">
        <v>284904.96999999997</v>
      </c>
    </row>
    <row r="12" spans="1:16" ht="14.4" x14ac:dyDescent="0.3">
      <c r="A12" s="1" t="s">
        <v>373</v>
      </c>
      <c r="B12" s="10">
        <v>48320</v>
      </c>
      <c r="C12" s="61">
        <v>0.21709926270718108</v>
      </c>
      <c r="D12" s="11">
        <v>40987.29</v>
      </c>
      <c r="E12" s="10"/>
      <c r="F12" s="61"/>
      <c r="G12" s="11"/>
      <c r="H12" s="10">
        <v>158995</v>
      </c>
      <c r="I12" s="61">
        <v>0.71435631775927677</v>
      </c>
      <c r="J12" s="11">
        <v>60637.08</v>
      </c>
      <c r="K12" s="10">
        <v>15256</v>
      </c>
      <c r="L12" s="61">
        <v>6.8544419533542109E-2</v>
      </c>
      <c r="M12" s="11">
        <v>7911.61</v>
      </c>
      <c r="N12" s="12">
        <v>222571</v>
      </c>
      <c r="O12" s="6">
        <v>1</v>
      </c>
      <c r="P12" s="13">
        <v>109535.98</v>
      </c>
    </row>
    <row r="13" spans="1:16" ht="14.4" x14ac:dyDescent="0.3">
      <c r="A13" s="1" t="s">
        <v>374</v>
      </c>
      <c r="B13" s="10">
        <v>71684</v>
      </c>
      <c r="C13" s="61">
        <v>0.15119984982102969</v>
      </c>
      <c r="D13" s="11">
        <v>49870.5</v>
      </c>
      <c r="E13" s="10"/>
      <c r="F13" s="61"/>
      <c r="G13" s="11"/>
      <c r="H13" s="10">
        <v>249915</v>
      </c>
      <c r="I13" s="61">
        <v>0.52713451353192675</v>
      </c>
      <c r="J13" s="11">
        <v>92480.72</v>
      </c>
      <c r="K13" s="10">
        <v>152502</v>
      </c>
      <c r="L13" s="61">
        <v>0.32166563664704356</v>
      </c>
      <c r="M13" s="11">
        <v>79478.679999999993</v>
      </c>
      <c r="N13" s="12">
        <v>474101</v>
      </c>
      <c r="O13" s="6">
        <v>1</v>
      </c>
      <c r="P13" s="13">
        <v>221829.9</v>
      </c>
    </row>
    <row r="14" spans="1:16" ht="14.4" x14ac:dyDescent="0.3">
      <c r="A14" s="1" t="s">
        <v>375</v>
      </c>
      <c r="B14" s="10">
        <v>48896</v>
      </c>
      <c r="C14" s="61">
        <v>0.23763146128574483</v>
      </c>
      <c r="D14" s="11">
        <v>38971.699999999997</v>
      </c>
      <c r="E14" s="10"/>
      <c r="F14" s="61"/>
      <c r="G14" s="11"/>
      <c r="H14" s="10">
        <v>143172</v>
      </c>
      <c r="I14" s="61">
        <v>0.69580684667871928</v>
      </c>
      <c r="J14" s="11">
        <v>51858.49</v>
      </c>
      <c r="K14" s="10">
        <v>13696</v>
      </c>
      <c r="L14" s="61">
        <v>6.6561692035535858E-2</v>
      </c>
      <c r="M14" s="11">
        <v>7092.96</v>
      </c>
      <c r="N14" s="12">
        <v>205764</v>
      </c>
      <c r="O14" s="6">
        <v>1</v>
      </c>
      <c r="P14" s="13">
        <v>97923.150000000009</v>
      </c>
    </row>
    <row r="15" spans="1:16" ht="14.4" x14ac:dyDescent="0.3">
      <c r="A15" s="6" t="s">
        <v>359</v>
      </c>
      <c r="B15" s="12">
        <v>775662</v>
      </c>
      <c r="C15" s="62">
        <v>0.19398654757304862</v>
      </c>
      <c r="D15" s="13">
        <v>734234.47</v>
      </c>
      <c r="E15" s="12">
        <v>11979</v>
      </c>
      <c r="F15" s="62">
        <v>2.9958472290476388E-3</v>
      </c>
      <c r="G15" s="13">
        <v>5312.1500000000005</v>
      </c>
      <c r="H15" s="12">
        <v>2375058</v>
      </c>
      <c r="I15" s="62">
        <v>0.5939820459243198</v>
      </c>
      <c r="J15" s="13">
        <v>905410.3899999999</v>
      </c>
      <c r="K15" s="12">
        <v>835836</v>
      </c>
      <c r="L15" s="62">
        <v>0.20903555927358394</v>
      </c>
      <c r="M15" s="13">
        <v>435141.35</v>
      </c>
      <c r="N15" s="12">
        <v>3998535</v>
      </c>
      <c r="O15" s="6">
        <v>1</v>
      </c>
      <c r="P15" s="13">
        <v>2080098.3599999996</v>
      </c>
    </row>
    <row r="18" spans="3:5" x14ac:dyDescent="0.25">
      <c r="C18" s="1" t="s">
        <v>376</v>
      </c>
      <c r="D18" s="1" t="s">
        <v>355</v>
      </c>
      <c r="E18" s="1" t="s">
        <v>357</v>
      </c>
    </row>
    <row r="19" spans="3:5" x14ac:dyDescent="0.25">
      <c r="C19" s="1" t="s">
        <v>377</v>
      </c>
      <c r="D19" s="10">
        <f>SUM(B14,B3,B4)</f>
        <v>174374</v>
      </c>
      <c r="E19" s="10">
        <f>H3+H4+H14</f>
        <v>600283</v>
      </c>
    </row>
    <row r="20" spans="3:5" x14ac:dyDescent="0.25">
      <c r="C20" s="1" t="s">
        <v>378</v>
      </c>
      <c r="D20" s="10">
        <f>SUM('צריכה לפי משב 2024'!B8,'צריכה לפי משב 2024'!B9,'צריכה לפי משב 2024'!B10,'צריכה לפי משב 2024'!B11)</f>
        <v>276669</v>
      </c>
      <c r="E20" s="10">
        <f>H8+H9+H10+H11</f>
        <v>793800</v>
      </c>
    </row>
    <row r="21" spans="3:5" x14ac:dyDescent="0.25">
      <c r="C21" s="1" t="s">
        <v>379</v>
      </c>
      <c r="D21" s="10">
        <f>B5+B6+B7+B12+B13</f>
        <v>324619</v>
      </c>
      <c r="E21" s="10">
        <f>H5+H6+H7+H12+H13</f>
        <v>980975</v>
      </c>
    </row>
    <row r="22" spans="3:5" x14ac:dyDescent="0.25">
      <c r="D22" s="28">
        <f>SUM(D19:D21)</f>
        <v>775662</v>
      </c>
      <c r="E22" s="28">
        <f>SUM(E19:E21)</f>
        <v>2375058</v>
      </c>
    </row>
    <row r="23" spans="3:5" x14ac:dyDescent="0.25">
      <c r="C23" s="1" t="s">
        <v>380</v>
      </c>
      <c r="D23" s="1"/>
    </row>
    <row r="24" spans="3:5" x14ac:dyDescent="0.25">
      <c r="C24" s="1" t="s">
        <v>377</v>
      </c>
      <c r="D24" s="10">
        <f>K3+K4+K14</f>
        <v>91902</v>
      </c>
    </row>
    <row r="25" spans="3:5" x14ac:dyDescent="0.25">
      <c r="C25" s="1" t="s">
        <v>381</v>
      </c>
      <c r="D25" s="10">
        <f>K8+K9+K10+K11</f>
        <v>285360</v>
      </c>
    </row>
    <row r="26" spans="3:5" x14ac:dyDescent="0.25">
      <c r="C26" s="1" t="s">
        <v>379</v>
      </c>
      <c r="D26" s="10">
        <f>K5+K6+K7+K12+K13</f>
        <v>458574</v>
      </c>
    </row>
    <row r="27" spans="3:5" x14ac:dyDescent="0.25">
      <c r="D27" s="28">
        <f>SUM(D24:D26)</f>
        <v>835836</v>
      </c>
    </row>
    <row r="30" spans="3:5" x14ac:dyDescent="0.25">
      <c r="E30" s="29">
        <f>E22+D22+D27</f>
        <v>3986556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E337-AA74-4051-B2D0-4C4290593D1E}">
  <dimension ref="A1:H11"/>
  <sheetViews>
    <sheetView rightToLeft="1" workbookViewId="0">
      <selection activeCell="H7" sqref="A1:H7"/>
    </sheetView>
  </sheetViews>
  <sheetFormatPr defaultRowHeight="13.8" x14ac:dyDescent="0.25"/>
  <cols>
    <col min="1" max="1" width="24.09765625" customWidth="1"/>
    <col min="2" max="2" width="12.59765625" customWidth="1"/>
    <col min="3" max="3" width="14.59765625" customWidth="1"/>
    <col min="4" max="4" width="11.3984375" customWidth="1"/>
    <col min="5" max="5" width="11.8984375" customWidth="1"/>
    <col min="6" max="6" width="9.3984375" customWidth="1"/>
    <col min="7" max="7" width="11" customWidth="1"/>
    <col min="8" max="8" width="11.8984375" customWidth="1"/>
  </cols>
  <sheetData>
    <row r="1" spans="1:8" x14ac:dyDescent="0.25">
      <c r="A1" s="25" t="s">
        <v>376</v>
      </c>
      <c r="B1" s="65" t="s">
        <v>382</v>
      </c>
      <c r="C1" s="65"/>
      <c r="D1" s="65"/>
      <c r="E1" s="65"/>
      <c r="F1" s="65" t="s">
        <v>380</v>
      </c>
      <c r="G1" s="65"/>
      <c r="H1" s="25" t="s">
        <v>383</v>
      </c>
    </row>
    <row r="2" spans="1:8" x14ac:dyDescent="0.25">
      <c r="A2" s="26"/>
      <c r="B2" s="65" t="s">
        <v>355</v>
      </c>
      <c r="C2" s="65"/>
      <c r="D2" s="65" t="s">
        <v>357</v>
      </c>
      <c r="E2" s="65"/>
      <c r="F2" s="25"/>
      <c r="G2" s="25"/>
      <c r="H2" s="25"/>
    </row>
    <row r="3" spans="1:8" ht="18.600000000000001" customHeight="1" x14ac:dyDescent="0.3">
      <c r="A3" s="24" t="s">
        <v>384</v>
      </c>
      <c r="B3" s="23" t="s">
        <v>385</v>
      </c>
      <c r="C3" s="23" t="s">
        <v>386</v>
      </c>
      <c r="D3" s="23" t="s">
        <v>385</v>
      </c>
      <c r="E3" s="23" t="s">
        <v>386</v>
      </c>
      <c r="F3" s="23" t="s">
        <v>385</v>
      </c>
      <c r="G3" s="23" t="s">
        <v>386</v>
      </c>
      <c r="H3" s="1"/>
    </row>
    <row r="4" spans="1:8" ht="21.9" customHeight="1" x14ac:dyDescent="0.25">
      <c r="A4" s="24" t="s">
        <v>387</v>
      </c>
      <c r="B4" s="30">
        <f>'צריכה לפי משב 2024'!D19</f>
        <v>174374</v>
      </c>
      <c r="C4" s="31">
        <f>B4/$H$7</f>
        <v>4.374051186036268E-2</v>
      </c>
      <c r="D4" s="30">
        <f>'צריכה לפי משב 2024'!E19</f>
        <v>600283</v>
      </c>
      <c r="E4" s="31">
        <f>D4/$H$7</f>
        <v>0.15057683875505573</v>
      </c>
      <c r="F4" s="30">
        <f>'צריכה לפי משב 2024'!D24</f>
        <v>91902</v>
      </c>
      <c r="G4" s="31">
        <f>F4/$H$7</f>
        <v>2.3052981069374166E-2</v>
      </c>
      <c r="H4" s="30">
        <f>SUM(B4,D4,F4)</f>
        <v>866559</v>
      </c>
    </row>
    <row r="5" spans="1:8" ht="27.6" x14ac:dyDescent="0.25">
      <c r="A5" s="24" t="s">
        <v>388</v>
      </c>
      <c r="B5" s="30">
        <f>'צריכה לפי משב 2024'!D20</f>
        <v>276669</v>
      </c>
      <c r="C5" s="31">
        <f t="shared" ref="C5:C7" si="0">B5/$H$7</f>
        <v>6.9400505097633139E-2</v>
      </c>
      <c r="D5" s="30">
        <f>'צריכה לפי משב 2024'!E20</f>
        <v>793800</v>
      </c>
      <c r="E5" s="31">
        <f t="shared" ref="E5:E7" si="1">D5/$H$7</f>
        <v>0.19911923976484966</v>
      </c>
      <c r="F5" s="30">
        <f>'צריכה לפי משב 2024'!D25</f>
        <v>285360</v>
      </c>
      <c r="G5" s="31">
        <f t="shared" ref="G5:G6" si="2">F5/$H$7</f>
        <v>7.1580582337235452E-2</v>
      </c>
      <c r="H5" s="30">
        <f t="shared" ref="H5:H6" si="3">SUM(B5,D5,F5)</f>
        <v>1355829</v>
      </c>
    </row>
    <row r="6" spans="1:8" ht="27.6" x14ac:dyDescent="0.25">
      <c r="A6" s="24" t="s">
        <v>389</v>
      </c>
      <c r="B6" s="30">
        <f>'צריכה לפי משב 2024'!D21</f>
        <v>324619</v>
      </c>
      <c r="C6" s="31">
        <f t="shared" si="0"/>
        <v>8.1428430956444614E-2</v>
      </c>
      <c r="D6" s="30">
        <f>'צריכה לפי משב 2024'!E21</f>
        <v>980975</v>
      </c>
      <c r="E6" s="31">
        <f t="shared" si="1"/>
        <v>0.24607079393842704</v>
      </c>
      <c r="F6" s="30">
        <f>'צריכה לפי משב 2024'!D26</f>
        <v>458574</v>
      </c>
      <c r="G6" s="31">
        <f t="shared" si="2"/>
        <v>0.1150301162206175</v>
      </c>
      <c r="H6" s="30">
        <f t="shared" si="3"/>
        <v>1764168</v>
      </c>
    </row>
    <row r="7" spans="1:8" ht="20.100000000000001" customHeight="1" x14ac:dyDescent="0.25">
      <c r="A7" s="24" t="s">
        <v>390</v>
      </c>
      <c r="B7" s="32">
        <f>SUM(B4:B6)</f>
        <v>775662</v>
      </c>
      <c r="C7" s="33">
        <f t="shared" si="0"/>
        <v>0.19456944791444045</v>
      </c>
      <c r="D7" s="32">
        <f>SUM(D4:D6)</f>
        <v>2375058</v>
      </c>
      <c r="E7" s="33">
        <f t="shared" si="1"/>
        <v>0.59576687245833249</v>
      </c>
      <c r="F7" s="32">
        <f>SUM(F4:F6)</f>
        <v>835836</v>
      </c>
      <c r="G7" s="33">
        <f>F7/$H$7</f>
        <v>0.20966367962722712</v>
      </c>
      <c r="H7" s="34">
        <f>SUM(F7,D7,B7)</f>
        <v>3986556</v>
      </c>
    </row>
    <row r="11" spans="1:8" x14ac:dyDescent="0.25">
      <c r="H11" s="27"/>
    </row>
  </sheetData>
  <mergeCells count="4">
    <mergeCell ref="B1:E1"/>
    <mergeCell ref="F1:G1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6E53-BA48-4CEE-84EA-76D29F8DDF7F}">
  <dimension ref="A1:P15"/>
  <sheetViews>
    <sheetView rightToLeft="1" topLeftCell="G1" workbookViewId="0">
      <selection activeCell="D26" sqref="D26"/>
    </sheetView>
  </sheetViews>
  <sheetFormatPr defaultRowHeight="13.8" x14ac:dyDescent="0.25"/>
  <cols>
    <col min="1" max="1" width="9.3984375" customWidth="1"/>
    <col min="2" max="2" width="11" bestFit="1" customWidth="1"/>
    <col min="3" max="3" width="14.3984375" bestFit="1" customWidth="1"/>
    <col min="4" max="4" width="17.3984375" bestFit="1" customWidth="1"/>
    <col min="5" max="5" width="11" bestFit="1" customWidth="1"/>
    <col min="6" max="6" width="14.3984375" bestFit="1" customWidth="1"/>
    <col min="7" max="7" width="17.3984375" bestFit="1" customWidth="1"/>
    <col min="10" max="10" width="17.3984375" customWidth="1"/>
    <col min="11" max="11" width="11" bestFit="1" customWidth="1"/>
    <col min="13" max="13" width="17.3984375" customWidth="1"/>
    <col min="16" max="16" width="17.69921875" bestFit="1" customWidth="1"/>
  </cols>
  <sheetData>
    <row r="1" spans="1:16" ht="24.9" customHeight="1" x14ac:dyDescent="0.25">
      <c r="A1" s="7" t="s">
        <v>354</v>
      </c>
      <c r="B1" s="63" t="s">
        <v>355</v>
      </c>
      <c r="C1" s="63" t="s">
        <v>355</v>
      </c>
      <c r="D1" s="63" t="s">
        <v>355</v>
      </c>
      <c r="E1" s="63" t="s">
        <v>356</v>
      </c>
      <c r="F1" s="63" t="s">
        <v>356</v>
      </c>
      <c r="G1" s="63" t="s">
        <v>356</v>
      </c>
      <c r="H1" s="63" t="s">
        <v>357</v>
      </c>
      <c r="I1" s="63" t="s">
        <v>357</v>
      </c>
      <c r="J1" s="63" t="s">
        <v>357</v>
      </c>
      <c r="K1" s="63" t="s">
        <v>358</v>
      </c>
      <c r="L1" s="63" t="s">
        <v>358</v>
      </c>
      <c r="M1" s="63" t="s">
        <v>358</v>
      </c>
      <c r="N1" s="64" t="s">
        <v>359</v>
      </c>
      <c r="O1" s="64" t="s">
        <v>359</v>
      </c>
      <c r="P1" s="64" t="s">
        <v>359</v>
      </c>
    </row>
    <row r="2" spans="1:16" ht="14.4" x14ac:dyDescent="0.3">
      <c r="A2" s="1" t="s">
        <v>360</v>
      </c>
      <c r="B2" s="1" t="s">
        <v>361</v>
      </c>
      <c r="C2" s="1" t="s">
        <v>362</v>
      </c>
      <c r="D2" s="1" t="s">
        <v>363</v>
      </c>
      <c r="E2" s="1" t="s">
        <v>361</v>
      </c>
      <c r="F2" s="1" t="s">
        <v>362</v>
      </c>
      <c r="G2" s="1" t="s">
        <v>363</v>
      </c>
      <c r="H2" s="1" t="s">
        <v>361</v>
      </c>
      <c r="I2" s="1" t="s">
        <v>362</v>
      </c>
      <c r="J2" s="1" t="s">
        <v>363</v>
      </c>
      <c r="K2" s="1" t="s">
        <v>361</v>
      </c>
      <c r="L2" s="1" t="s">
        <v>362</v>
      </c>
      <c r="M2" s="1" t="s">
        <v>363</v>
      </c>
      <c r="N2" s="6" t="s">
        <v>361</v>
      </c>
      <c r="O2" s="6" t="s">
        <v>362</v>
      </c>
      <c r="P2" s="6" t="s">
        <v>363</v>
      </c>
    </row>
    <row r="3" spans="1:16" ht="14.4" x14ac:dyDescent="0.3">
      <c r="A3" s="1" t="s">
        <v>391</v>
      </c>
      <c r="B3" s="10">
        <v>78220</v>
      </c>
      <c r="C3" s="1">
        <v>0.21653614149316369</v>
      </c>
      <c r="D3" s="11">
        <v>69807.89</v>
      </c>
      <c r="E3" s="10">
        <v>27184</v>
      </c>
      <c r="F3" s="1">
        <v>7.5253368324599362E-2</v>
      </c>
      <c r="G3" s="11">
        <v>14085.73</v>
      </c>
      <c r="H3" s="10">
        <v>180789</v>
      </c>
      <c r="I3" s="1">
        <v>0.50047753112257187</v>
      </c>
      <c r="J3" s="11">
        <v>69146.53</v>
      </c>
      <c r="K3" s="10">
        <v>75040</v>
      </c>
      <c r="L3" s="1">
        <v>0.2077329590596651</v>
      </c>
      <c r="M3" s="11">
        <v>36864.410000000003</v>
      </c>
      <c r="N3" s="12">
        <v>361233</v>
      </c>
      <c r="O3" s="6">
        <v>1</v>
      </c>
      <c r="P3" s="13">
        <v>189904.56</v>
      </c>
    </row>
    <row r="4" spans="1:16" ht="14.4" x14ac:dyDescent="0.3">
      <c r="A4" s="1" t="s">
        <v>392</v>
      </c>
      <c r="B4" s="10">
        <v>92908</v>
      </c>
      <c r="C4" s="1">
        <v>0.20730480106923474</v>
      </c>
      <c r="D4" s="11">
        <v>85425.47</v>
      </c>
      <c r="E4" s="10">
        <v>26519</v>
      </c>
      <c r="F4" s="1">
        <v>5.9171610836042492E-2</v>
      </c>
      <c r="G4" s="11">
        <v>13215.17</v>
      </c>
      <c r="H4" s="10">
        <v>218791</v>
      </c>
      <c r="I4" s="1">
        <v>0.48818642884077729</v>
      </c>
      <c r="J4" s="11">
        <v>84796.55</v>
      </c>
      <c r="K4" s="10">
        <v>109953</v>
      </c>
      <c r="L4" s="1">
        <v>0.24533715925394547</v>
      </c>
      <c r="M4" s="11">
        <v>57305.33</v>
      </c>
      <c r="N4" s="12">
        <v>448171</v>
      </c>
      <c r="O4" s="6">
        <v>1</v>
      </c>
      <c r="P4" s="13">
        <v>240742.52000000002</v>
      </c>
    </row>
    <row r="5" spans="1:16" ht="14.4" x14ac:dyDescent="0.3">
      <c r="A5" s="1" t="s">
        <v>393</v>
      </c>
      <c r="B5" s="10">
        <v>63934</v>
      </c>
      <c r="C5" s="1">
        <v>0.17345230699110412</v>
      </c>
      <c r="D5" s="11">
        <v>45401.35</v>
      </c>
      <c r="E5" s="10">
        <v>14320</v>
      </c>
      <c r="F5" s="1">
        <v>3.8850017770084941E-2</v>
      </c>
      <c r="G5" s="11">
        <v>7220.5</v>
      </c>
      <c r="H5" s="10">
        <v>210527</v>
      </c>
      <c r="I5" s="1">
        <v>0.57115765999180679</v>
      </c>
      <c r="J5" s="11">
        <v>79782.78</v>
      </c>
      <c r="K5" s="10">
        <v>79816</v>
      </c>
      <c r="L5" s="1">
        <v>0.21654001524700417</v>
      </c>
      <c r="M5" s="11">
        <v>41719.919999999998</v>
      </c>
      <c r="N5" s="12">
        <v>368597</v>
      </c>
      <c r="O5" s="6">
        <v>1</v>
      </c>
      <c r="P5" s="13">
        <v>174124.55</v>
      </c>
    </row>
    <row r="6" spans="1:16" ht="14.4" x14ac:dyDescent="0.3">
      <c r="A6" s="1" t="s">
        <v>394</v>
      </c>
      <c r="B6" s="10">
        <v>15531</v>
      </c>
      <c r="C6" s="1">
        <v>6.9727036006105775E-2</v>
      </c>
      <c r="D6" s="11">
        <v>7048.27</v>
      </c>
      <c r="E6" s="10">
        <v>1497</v>
      </c>
      <c r="F6" s="1">
        <v>6.7208404417706744E-3</v>
      </c>
      <c r="G6" s="11">
        <v>716.33</v>
      </c>
      <c r="H6" s="10">
        <v>127599</v>
      </c>
      <c r="I6" s="1">
        <v>0.5728607344886415</v>
      </c>
      <c r="J6" s="11">
        <v>47393.38</v>
      </c>
      <c r="K6" s="10">
        <v>78113</v>
      </c>
      <c r="L6" s="1">
        <v>0.35069138906348207</v>
      </c>
      <c r="M6" s="11">
        <v>40620.800000000003</v>
      </c>
      <c r="N6" s="12">
        <v>222740</v>
      </c>
      <c r="O6" s="6">
        <v>1</v>
      </c>
      <c r="P6" s="13">
        <v>95778.78</v>
      </c>
    </row>
    <row r="7" spans="1:16" ht="14.4" x14ac:dyDescent="0.3">
      <c r="A7" s="1" t="s">
        <v>395</v>
      </c>
      <c r="B7" s="10">
        <v>43489</v>
      </c>
      <c r="C7" s="1">
        <v>0.15640205855591799</v>
      </c>
      <c r="D7" s="11">
        <v>17451.240000000002</v>
      </c>
      <c r="E7" s="10">
        <v>-444</v>
      </c>
      <c r="F7" s="1">
        <v>-1.5967834164691667E-3</v>
      </c>
      <c r="G7" s="11">
        <v>-215</v>
      </c>
      <c r="H7" s="10">
        <v>183439</v>
      </c>
      <c r="I7" s="1">
        <v>0.65971250705785467</v>
      </c>
      <c r="J7" s="11">
        <v>65760.31</v>
      </c>
      <c r="K7" s="10">
        <v>51575</v>
      </c>
      <c r="L7" s="1">
        <v>0.18548221780269655</v>
      </c>
      <c r="M7" s="11">
        <v>26435.84</v>
      </c>
      <c r="N7" s="12">
        <v>278059</v>
      </c>
      <c r="O7" s="6">
        <v>1</v>
      </c>
      <c r="P7" s="13">
        <v>109432.39</v>
      </c>
    </row>
    <row r="8" spans="1:16" ht="14.4" x14ac:dyDescent="0.3">
      <c r="A8" s="1" t="s">
        <v>396</v>
      </c>
      <c r="B8" s="10">
        <v>63035</v>
      </c>
      <c r="C8" s="1">
        <v>0.17905228832431941</v>
      </c>
      <c r="D8" s="11">
        <v>49686.62</v>
      </c>
      <c r="E8" s="10">
        <v>491</v>
      </c>
      <c r="F8" s="1">
        <v>1.3946961777939373E-3</v>
      </c>
      <c r="G8" s="11">
        <v>229.39</v>
      </c>
      <c r="H8" s="10">
        <v>199589</v>
      </c>
      <c r="I8" s="1">
        <v>0.5669368949688679</v>
      </c>
      <c r="J8" s="11">
        <v>75082.22</v>
      </c>
      <c r="K8" s="10">
        <v>88933</v>
      </c>
      <c r="L8" s="1">
        <v>0.25261612052901877</v>
      </c>
      <c r="M8" s="11">
        <v>45309.24</v>
      </c>
      <c r="N8" s="12">
        <v>352048</v>
      </c>
      <c r="O8" s="6">
        <v>1</v>
      </c>
      <c r="P8" s="13">
        <v>170307.47</v>
      </c>
    </row>
    <row r="9" spans="1:16" ht="14.4" x14ac:dyDescent="0.3">
      <c r="A9" s="1" t="s">
        <v>397</v>
      </c>
      <c r="B9" s="10">
        <v>52379</v>
      </c>
      <c r="C9" s="1">
        <v>0.13119250199748028</v>
      </c>
      <c r="D9" s="11">
        <v>54865.1</v>
      </c>
      <c r="E9" s="10">
        <v>1168</v>
      </c>
      <c r="F9" s="1">
        <v>2.9254633027178257E-3</v>
      </c>
      <c r="G9" s="11">
        <v>641.13</v>
      </c>
      <c r="H9" s="10">
        <v>267532</v>
      </c>
      <c r="I9" s="1">
        <v>0.67008137697149428</v>
      </c>
      <c r="J9" s="11">
        <v>110368.08</v>
      </c>
      <c r="K9" s="10">
        <v>78174</v>
      </c>
      <c r="L9" s="1">
        <v>0.19580065772830763</v>
      </c>
      <c r="M9" s="11">
        <v>39929.519999999997</v>
      </c>
      <c r="N9" s="12">
        <v>399253</v>
      </c>
      <c r="O9" s="6">
        <v>1</v>
      </c>
      <c r="P9" s="13">
        <v>205803.83</v>
      </c>
    </row>
    <row r="10" spans="1:16" ht="14.4" x14ac:dyDescent="0.3">
      <c r="A10" s="1" t="s">
        <v>398</v>
      </c>
      <c r="B10" s="10">
        <v>51736</v>
      </c>
      <c r="C10" s="1">
        <v>0.14669055936124847</v>
      </c>
      <c r="D10" s="11">
        <v>60530.07</v>
      </c>
      <c r="E10" s="10">
        <v>12</v>
      </c>
      <c r="F10" s="1">
        <v>3.402440684117407E-5</v>
      </c>
      <c r="G10" s="11">
        <v>5.79</v>
      </c>
      <c r="H10" s="10">
        <v>211244</v>
      </c>
      <c r="I10" s="1">
        <v>0.59895431656308129</v>
      </c>
      <c r="J10" s="11">
        <v>92592.94</v>
      </c>
      <c r="K10" s="10">
        <v>89696</v>
      </c>
      <c r="L10" s="1">
        <v>0.2543210996688291</v>
      </c>
      <c r="M10" s="11">
        <v>45852.43</v>
      </c>
      <c r="N10" s="12">
        <v>352688</v>
      </c>
      <c r="O10" s="6">
        <v>1</v>
      </c>
      <c r="P10" s="13">
        <v>198981.22999999998</v>
      </c>
    </row>
    <row r="11" spans="1:16" ht="14.4" x14ac:dyDescent="0.3">
      <c r="A11" s="1" t="s">
        <v>399</v>
      </c>
      <c r="B11" s="10">
        <v>64212</v>
      </c>
      <c r="C11" s="1">
        <v>0.14554603563171495</v>
      </c>
      <c r="D11" s="11">
        <v>79500.460000000006</v>
      </c>
      <c r="E11" s="10">
        <v>0</v>
      </c>
      <c r="F11" s="1">
        <v>0</v>
      </c>
      <c r="G11" s="11">
        <v>0</v>
      </c>
      <c r="H11" s="10">
        <v>271380</v>
      </c>
      <c r="I11" s="1">
        <v>0.61512307901536789</v>
      </c>
      <c r="J11" s="11">
        <v>114515.15</v>
      </c>
      <c r="K11" s="10">
        <v>105588</v>
      </c>
      <c r="L11" s="1">
        <v>0.23933088535291719</v>
      </c>
      <c r="M11" s="11">
        <v>53864.63</v>
      </c>
      <c r="N11" s="12">
        <v>441180</v>
      </c>
      <c r="O11" s="6">
        <v>1</v>
      </c>
      <c r="P11" s="13">
        <v>247880.24</v>
      </c>
    </row>
    <row r="12" spans="1:16" ht="14.4" x14ac:dyDescent="0.3">
      <c r="A12" s="1" t="s">
        <v>400</v>
      </c>
      <c r="B12" s="10">
        <v>55148</v>
      </c>
      <c r="C12" s="1">
        <v>0.27297341444460393</v>
      </c>
      <c r="D12" s="11">
        <v>36867.24</v>
      </c>
      <c r="E12" s="10">
        <v>11995</v>
      </c>
      <c r="F12" s="1">
        <v>5.937325209006717E-2</v>
      </c>
      <c r="G12" s="11">
        <v>5066.18</v>
      </c>
      <c r="H12" s="10">
        <v>140891</v>
      </c>
      <c r="I12" s="1">
        <v>0.69738698292802448</v>
      </c>
      <c r="J12" s="11">
        <v>53071.839999999997</v>
      </c>
      <c r="K12" s="10">
        <v>-6007</v>
      </c>
      <c r="L12" s="1">
        <v>-2.9733649462695581E-2</v>
      </c>
      <c r="M12" s="11">
        <v>-2293.38</v>
      </c>
      <c r="N12" s="12">
        <v>202027</v>
      </c>
      <c r="O12" s="6">
        <v>1</v>
      </c>
      <c r="P12" s="13">
        <v>92711.87999999999</v>
      </c>
    </row>
    <row r="13" spans="1:16" ht="14.4" x14ac:dyDescent="0.3">
      <c r="A13" s="1" t="s">
        <v>401</v>
      </c>
      <c r="B13" s="10">
        <v>74049</v>
      </c>
      <c r="C13" s="1">
        <v>0.1655828909530816</v>
      </c>
      <c r="D13" s="11">
        <v>47735.519999999997</v>
      </c>
      <c r="E13" s="10"/>
      <c r="F13" s="1"/>
      <c r="G13" s="11"/>
      <c r="H13" s="10">
        <v>242922</v>
      </c>
      <c r="I13" s="1">
        <v>0.54320418960559214</v>
      </c>
      <c r="J13" s="11">
        <v>87649.27</v>
      </c>
      <c r="K13" s="10">
        <v>130231</v>
      </c>
      <c r="L13" s="1">
        <v>0.29121291944132627</v>
      </c>
      <c r="M13" s="11">
        <v>66310.03</v>
      </c>
      <c r="N13" s="12">
        <v>447202</v>
      </c>
      <c r="O13" s="6">
        <v>1</v>
      </c>
      <c r="P13" s="13">
        <v>201694.82</v>
      </c>
    </row>
    <row r="14" spans="1:16" ht="14.4" x14ac:dyDescent="0.3">
      <c r="A14" s="1" t="s">
        <v>402</v>
      </c>
      <c r="B14" s="10">
        <v>55786</v>
      </c>
      <c r="C14" s="1">
        <v>0.23010514071696977</v>
      </c>
      <c r="D14" s="11">
        <v>47348.72</v>
      </c>
      <c r="E14" s="10"/>
      <c r="F14" s="1"/>
      <c r="G14" s="11"/>
      <c r="H14" s="10">
        <v>127021</v>
      </c>
      <c r="I14" s="1">
        <v>0.52393405297046247</v>
      </c>
      <c r="J14" s="11">
        <v>45471.79</v>
      </c>
      <c r="K14" s="10">
        <v>59630</v>
      </c>
      <c r="L14" s="1">
        <v>0.24596080631256781</v>
      </c>
      <c r="M14" s="11">
        <v>30384.49</v>
      </c>
      <c r="N14" s="12">
        <v>242437</v>
      </c>
      <c r="O14" s="6">
        <v>1</v>
      </c>
      <c r="P14" s="13">
        <v>123205.00000000001</v>
      </c>
    </row>
    <row r="15" spans="1:16" ht="14.4" x14ac:dyDescent="0.3">
      <c r="A15" s="6" t="s">
        <v>359</v>
      </c>
      <c r="B15" s="12">
        <v>710427</v>
      </c>
      <c r="C15" s="6">
        <v>0.17261661930661976</v>
      </c>
      <c r="D15" s="13">
        <v>601667.94999999995</v>
      </c>
      <c r="E15" s="12">
        <v>82742</v>
      </c>
      <c r="F15" s="6">
        <v>2.0104309541540976E-2</v>
      </c>
      <c r="G15" s="13">
        <v>40965.22</v>
      </c>
      <c r="H15" s="12">
        <v>2381724</v>
      </c>
      <c r="I15" s="6">
        <v>0.57870146405111245</v>
      </c>
      <c r="J15" s="13">
        <v>925630.84000000008</v>
      </c>
      <c r="K15" s="12">
        <v>940742</v>
      </c>
      <c r="L15" s="6">
        <v>0.22857760710072686</v>
      </c>
      <c r="M15" s="13">
        <v>482303.26</v>
      </c>
      <c r="N15" s="12">
        <v>4115635</v>
      </c>
      <c r="O15" s="6">
        <v>1</v>
      </c>
      <c r="P15" s="13">
        <v>2050567.27</v>
      </c>
    </row>
  </sheetData>
  <mergeCells count="5"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DC12-70D0-46C5-A7E3-855670610F6F}">
  <sheetPr filterMode="1"/>
  <dimension ref="A1:W176"/>
  <sheetViews>
    <sheetView rightToLeft="1" topLeftCell="J1" zoomScale="85" zoomScaleNormal="85" workbookViewId="0">
      <selection activeCell="R13" sqref="R13"/>
    </sheetView>
  </sheetViews>
  <sheetFormatPr defaultRowHeight="13.8" x14ac:dyDescent="0.25"/>
  <cols>
    <col min="1" max="1" width="11.19921875" bestFit="1" customWidth="1"/>
    <col min="4" max="4" width="34.19921875" bestFit="1" customWidth="1"/>
    <col min="5" max="5" width="26.59765625" bestFit="1" customWidth="1"/>
    <col min="7" max="7" width="12.59765625" customWidth="1"/>
    <col min="8" max="8" width="10.69921875" customWidth="1"/>
    <col min="9" max="10" width="8.59765625" customWidth="1"/>
    <col min="11" max="11" width="13.3984375" customWidth="1"/>
    <col min="12" max="12" width="13.3984375" bestFit="1" customWidth="1"/>
    <col min="13" max="13" width="11.3984375" customWidth="1"/>
    <col min="14" max="14" width="11.3984375" bestFit="1" customWidth="1"/>
    <col min="18" max="23" width="11.3984375" bestFit="1" customWidth="1"/>
    <col min="24" max="24" width="12" customWidth="1"/>
  </cols>
  <sheetData>
    <row r="1" spans="1:23" ht="14.4" x14ac:dyDescent="0.25">
      <c r="A1" s="66" t="s">
        <v>403</v>
      </c>
      <c r="B1" s="66"/>
      <c r="C1" s="66"/>
      <c r="D1" s="66"/>
      <c r="E1" s="66"/>
      <c r="F1" s="66"/>
      <c r="G1" s="66"/>
      <c r="H1" s="66"/>
      <c r="I1" s="66"/>
      <c r="J1" s="66"/>
      <c r="K1" s="14" t="s">
        <v>364</v>
      </c>
      <c r="L1" s="14" t="s">
        <v>365</v>
      </c>
      <c r="M1" s="14" t="s">
        <v>366</v>
      </c>
      <c r="N1" s="14" t="s">
        <v>367</v>
      </c>
      <c r="O1" s="14" t="s">
        <v>368</v>
      </c>
      <c r="P1" s="14" t="s">
        <v>369</v>
      </c>
      <c r="Q1" s="14" t="s">
        <v>370</v>
      </c>
      <c r="R1" s="14" t="s">
        <v>371</v>
      </c>
      <c r="S1" s="14" t="s">
        <v>372</v>
      </c>
      <c r="T1" s="14" t="s">
        <v>373</v>
      </c>
      <c r="U1" s="14" t="s">
        <v>374</v>
      </c>
      <c r="V1" s="14" t="s">
        <v>375</v>
      </c>
      <c r="W1" s="15" t="s">
        <v>359</v>
      </c>
    </row>
    <row r="2" spans="1:23" ht="14.4" x14ac:dyDescent="0.3">
      <c r="A2" s="16" t="s">
        <v>0</v>
      </c>
      <c r="B2" s="16" t="s">
        <v>339</v>
      </c>
      <c r="C2" s="16" t="s">
        <v>404</v>
      </c>
      <c r="D2" s="16" t="s">
        <v>5</v>
      </c>
      <c r="E2" s="16" t="s">
        <v>7</v>
      </c>
      <c r="F2" s="16" t="s">
        <v>9</v>
      </c>
      <c r="G2" s="16" t="s">
        <v>348</v>
      </c>
      <c r="H2" s="16" t="s">
        <v>8</v>
      </c>
      <c r="I2" s="16" t="s">
        <v>405</v>
      </c>
      <c r="J2" s="16" t="s">
        <v>21</v>
      </c>
      <c r="K2" s="16" t="s">
        <v>406</v>
      </c>
      <c r="L2" s="16" t="s">
        <v>406</v>
      </c>
      <c r="M2" s="16" t="s">
        <v>406</v>
      </c>
      <c r="N2" s="16" t="s">
        <v>406</v>
      </c>
      <c r="O2" s="16" t="s">
        <v>406</v>
      </c>
      <c r="P2" s="16" t="s">
        <v>406</v>
      </c>
      <c r="Q2" s="16" t="s">
        <v>406</v>
      </c>
      <c r="R2" s="16" t="s">
        <v>406</v>
      </c>
      <c r="S2" s="16" t="s">
        <v>406</v>
      </c>
      <c r="T2" s="16" t="s">
        <v>406</v>
      </c>
      <c r="U2" s="16" t="s">
        <v>406</v>
      </c>
      <c r="V2" s="16" t="s">
        <v>406</v>
      </c>
      <c r="W2" s="17" t="s">
        <v>406</v>
      </c>
    </row>
    <row r="3" spans="1:23" ht="14.4" x14ac:dyDescent="0.3">
      <c r="A3" s="18">
        <v>341673501</v>
      </c>
      <c r="B3" s="19" t="s">
        <v>24</v>
      </c>
      <c r="C3" s="19" t="s">
        <v>26</v>
      </c>
      <c r="D3" s="19" t="s">
        <v>25</v>
      </c>
      <c r="E3" s="19" t="s">
        <v>27</v>
      </c>
      <c r="F3" s="19" t="s">
        <v>29</v>
      </c>
      <c r="G3" s="19" t="s">
        <v>30</v>
      </c>
      <c r="H3" s="19" t="s">
        <v>28</v>
      </c>
      <c r="I3" s="20"/>
      <c r="J3" s="20"/>
      <c r="K3" s="21">
        <v>5768</v>
      </c>
      <c r="L3" s="21">
        <v>4861</v>
      </c>
      <c r="M3" s="21">
        <v>4892</v>
      </c>
      <c r="N3" s="21">
        <v>4498</v>
      </c>
      <c r="O3" s="21">
        <v>4380</v>
      </c>
      <c r="P3" s="21">
        <v>3912</v>
      </c>
      <c r="Q3" s="21">
        <v>4088</v>
      </c>
      <c r="R3" s="21">
        <v>4386</v>
      </c>
      <c r="S3" s="21">
        <v>4525</v>
      </c>
      <c r="T3" s="21">
        <v>5193</v>
      </c>
      <c r="U3" s="21">
        <v>5461</v>
      </c>
      <c r="V3" s="21">
        <v>6613</v>
      </c>
      <c r="W3" s="22">
        <v>58577</v>
      </c>
    </row>
    <row r="4" spans="1:23" ht="14.4" x14ac:dyDescent="0.3">
      <c r="A4" s="18">
        <v>341730551</v>
      </c>
      <c r="B4" s="19" t="s">
        <v>24</v>
      </c>
      <c r="C4" s="19" t="s">
        <v>26</v>
      </c>
      <c r="D4" s="19" t="s">
        <v>35</v>
      </c>
      <c r="E4" s="20"/>
      <c r="F4" s="19" t="s">
        <v>29</v>
      </c>
      <c r="G4" s="19" t="s">
        <v>31</v>
      </c>
      <c r="H4" s="19" t="s">
        <v>28</v>
      </c>
      <c r="I4" s="20"/>
      <c r="J4" s="20"/>
      <c r="K4" s="21">
        <v>2044.17</v>
      </c>
      <c r="L4" s="21">
        <v>1913.41</v>
      </c>
      <c r="M4" s="21">
        <v>1921.29</v>
      </c>
      <c r="N4" s="21">
        <v>1607.14</v>
      </c>
      <c r="O4" s="21">
        <v>1601.04</v>
      </c>
      <c r="P4" s="21">
        <v>1487.79</v>
      </c>
      <c r="Q4" s="21">
        <v>1589.73</v>
      </c>
      <c r="R4" s="21">
        <v>1632.84</v>
      </c>
      <c r="S4" s="21">
        <v>1780.59</v>
      </c>
      <c r="T4" s="21">
        <v>1943.5</v>
      </c>
      <c r="U4" s="21">
        <v>2046.6</v>
      </c>
      <c r="V4" s="21">
        <v>2214.02</v>
      </c>
      <c r="W4" s="22">
        <v>21782.12</v>
      </c>
    </row>
    <row r="5" spans="1:23" ht="14.4" x14ac:dyDescent="0.3">
      <c r="A5" s="18">
        <v>341779458</v>
      </c>
      <c r="B5" s="19" t="s">
        <v>24</v>
      </c>
      <c r="C5" s="19" t="s">
        <v>26</v>
      </c>
      <c r="D5" s="19" t="s">
        <v>36</v>
      </c>
      <c r="E5" s="20"/>
      <c r="F5" s="19" t="s">
        <v>29</v>
      </c>
      <c r="G5" s="19" t="s">
        <v>31</v>
      </c>
      <c r="H5" s="19" t="s">
        <v>28</v>
      </c>
      <c r="I5" s="20"/>
      <c r="J5" s="20"/>
      <c r="K5" s="21">
        <v>2086.6999999999998</v>
      </c>
      <c r="L5" s="21">
        <v>1795.09</v>
      </c>
      <c r="M5" s="21">
        <v>1591.17</v>
      </c>
      <c r="N5" s="21">
        <v>873.81</v>
      </c>
      <c r="O5" s="21">
        <v>903.04</v>
      </c>
      <c r="P5" s="21">
        <v>874</v>
      </c>
      <c r="Q5" s="21">
        <v>779.8</v>
      </c>
      <c r="R5" s="21">
        <v>678.24</v>
      </c>
      <c r="S5" s="21">
        <v>737.06</v>
      </c>
      <c r="T5" s="21">
        <v>886.71</v>
      </c>
      <c r="U5" s="21">
        <v>523.67999999999995</v>
      </c>
      <c r="V5" s="21">
        <v>368.35</v>
      </c>
      <c r="W5" s="22">
        <v>12097.65</v>
      </c>
    </row>
    <row r="6" spans="1:23" ht="14.4" x14ac:dyDescent="0.3">
      <c r="A6" s="18">
        <v>341815843</v>
      </c>
      <c r="B6" s="19" t="s">
        <v>24</v>
      </c>
      <c r="C6" s="19" t="s">
        <v>26</v>
      </c>
      <c r="D6" s="19" t="s">
        <v>37</v>
      </c>
      <c r="E6" s="19" t="s">
        <v>38</v>
      </c>
      <c r="F6" s="19" t="s">
        <v>29</v>
      </c>
      <c r="G6" s="19" t="s">
        <v>30</v>
      </c>
      <c r="H6" s="19" t="s">
        <v>39</v>
      </c>
      <c r="I6" s="20"/>
      <c r="J6" s="20"/>
      <c r="K6" s="21">
        <v>2065</v>
      </c>
      <c r="L6" s="21">
        <v>1800</v>
      </c>
      <c r="M6" s="21">
        <v>1790</v>
      </c>
      <c r="N6" s="21">
        <v>1755</v>
      </c>
      <c r="O6" s="21">
        <v>1760</v>
      </c>
      <c r="P6" s="21">
        <v>2075</v>
      </c>
      <c r="Q6" s="21">
        <v>4910</v>
      </c>
      <c r="R6" s="21">
        <v>6010</v>
      </c>
      <c r="S6" s="21">
        <v>5860</v>
      </c>
      <c r="T6" s="21">
        <v>5245</v>
      </c>
      <c r="U6" s="21">
        <v>1905</v>
      </c>
      <c r="V6" s="21">
        <v>1970</v>
      </c>
      <c r="W6" s="22">
        <v>37145</v>
      </c>
    </row>
    <row r="7" spans="1:23" ht="14.4" hidden="1" x14ac:dyDescent="0.3">
      <c r="A7" s="18">
        <v>341821053</v>
      </c>
      <c r="B7" s="19" t="s">
        <v>24</v>
      </c>
      <c r="C7" s="19" t="s">
        <v>26</v>
      </c>
      <c r="D7" s="19" t="s">
        <v>40</v>
      </c>
      <c r="E7" s="19" t="s">
        <v>41</v>
      </c>
      <c r="F7" s="19" t="s">
        <v>29</v>
      </c>
      <c r="G7" s="19" t="s">
        <v>31</v>
      </c>
      <c r="H7" s="19" t="s">
        <v>28</v>
      </c>
      <c r="I7" s="20"/>
      <c r="J7" s="20"/>
      <c r="K7" s="21">
        <v>120.75</v>
      </c>
      <c r="L7" s="21">
        <v>132.91</v>
      </c>
      <c r="M7" s="21">
        <v>145.78</v>
      </c>
      <c r="N7" s="21">
        <v>142.13</v>
      </c>
      <c r="O7" s="21">
        <v>57.55</v>
      </c>
      <c r="P7" s="21">
        <v>30.49</v>
      </c>
      <c r="Q7" s="21">
        <v>83.51</v>
      </c>
      <c r="R7" s="21">
        <v>98.68</v>
      </c>
      <c r="S7" s="21">
        <v>65.510000000000005</v>
      </c>
      <c r="T7" s="21">
        <v>61.5</v>
      </c>
      <c r="U7" s="21">
        <v>127.18</v>
      </c>
      <c r="V7" s="21">
        <v>152.69999999999999</v>
      </c>
      <c r="W7" s="22">
        <v>1218.69</v>
      </c>
    </row>
    <row r="8" spans="1:23" ht="14.4" hidden="1" x14ac:dyDescent="0.3">
      <c r="A8" s="18">
        <v>341851239</v>
      </c>
      <c r="B8" s="19" t="s">
        <v>24</v>
      </c>
      <c r="C8" s="19" t="s">
        <v>26</v>
      </c>
      <c r="D8" s="19" t="s">
        <v>42</v>
      </c>
      <c r="E8" s="19" t="s">
        <v>43</v>
      </c>
      <c r="F8" s="19" t="s">
        <v>29</v>
      </c>
      <c r="G8" s="19" t="s">
        <v>30</v>
      </c>
      <c r="H8" s="19" t="s">
        <v>39</v>
      </c>
      <c r="I8" s="20"/>
      <c r="J8" s="20"/>
      <c r="K8" s="21">
        <v>5530</v>
      </c>
      <c r="L8" s="21">
        <v>4545</v>
      </c>
      <c r="M8" s="21">
        <v>4870</v>
      </c>
      <c r="N8" s="21">
        <v>4070</v>
      </c>
      <c r="O8" s="21">
        <v>3420</v>
      </c>
      <c r="P8" s="21">
        <v>3790</v>
      </c>
      <c r="Q8" s="21">
        <v>4520</v>
      </c>
      <c r="R8" s="21">
        <v>7490</v>
      </c>
      <c r="S8" s="21">
        <v>10205</v>
      </c>
      <c r="T8" s="21">
        <v>9045</v>
      </c>
      <c r="U8" s="21">
        <v>5100</v>
      </c>
      <c r="V8" s="21">
        <v>5225</v>
      </c>
      <c r="W8" s="22">
        <v>67810</v>
      </c>
    </row>
    <row r="9" spans="1:23" ht="14.4" hidden="1" x14ac:dyDescent="0.3">
      <c r="A9" s="18">
        <v>341930248</v>
      </c>
      <c r="B9" s="19" t="s">
        <v>24</v>
      </c>
      <c r="C9" s="19" t="s">
        <v>26</v>
      </c>
      <c r="D9" s="19" t="s">
        <v>45</v>
      </c>
      <c r="E9" s="19" t="s">
        <v>46</v>
      </c>
      <c r="F9" s="19" t="s">
        <v>29</v>
      </c>
      <c r="G9" s="19" t="s">
        <v>31</v>
      </c>
      <c r="H9" s="19" t="s">
        <v>28</v>
      </c>
      <c r="I9" s="20"/>
      <c r="J9" s="20"/>
      <c r="K9" s="21">
        <v>55.18</v>
      </c>
      <c r="L9" s="21">
        <v>51.35</v>
      </c>
      <c r="M9" s="21">
        <v>55.2</v>
      </c>
      <c r="N9" s="21">
        <v>53.88</v>
      </c>
      <c r="O9" s="21">
        <v>55.33</v>
      </c>
      <c r="P9" s="21">
        <v>53.33</v>
      </c>
      <c r="Q9" s="21">
        <v>54.24</v>
      </c>
      <c r="R9" s="21">
        <v>50.3</v>
      </c>
      <c r="S9" s="21">
        <v>49</v>
      </c>
      <c r="T9" s="21">
        <v>50.96</v>
      </c>
      <c r="U9" s="21">
        <v>49.7</v>
      </c>
      <c r="V9" s="21">
        <v>54.66</v>
      </c>
      <c r="W9" s="22">
        <v>633.13</v>
      </c>
    </row>
    <row r="10" spans="1:23" ht="14.4" hidden="1" x14ac:dyDescent="0.3">
      <c r="A10" s="18">
        <v>342039547</v>
      </c>
      <c r="B10" s="19" t="s">
        <v>24</v>
      </c>
      <c r="C10" s="19" t="s">
        <v>26</v>
      </c>
      <c r="D10" s="19" t="s">
        <v>47</v>
      </c>
      <c r="E10" s="19" t="s">
        <v>48</v>
      </c>
      <c r="F10" s="19" t="s">
        <v>29</v>
      </c>
      <c r="G10" s="19" t="s">
        <v>31</v>
      </c>
      <c r="H10" s="19" t="s">
        <v>28</v>
      </c>
      <c r="I10" s="20"/>
      <c r="J10" s="20"/>
      <c r="K10" s="21">
        <v>1127.3699999999999</v>
      </c>
      <c r="L10" s="21">
        <v>1055.47</v>
      </c>
      <c r="M10" s="21">
        <v>1104.4000000000001</v>
      </c>
      <c r="N10" s="21">
        <v>1032.22</v>
      </c>
      <c r="O10" s="21">
        <v>1067.26</v>
      </c>
      <c r="P10" s="21">
        <v>1033.22</v>
      </c>
      <c r="Q10" s="21">
        <v>1502.46</v>
      </c>
      <c r="R10" s="21">
        <v>1709.5</v>
      </c>
      <c r="S10" s="21">
        <v>530.42999999999995</v>
      </c>
      <c r="T10" s="21">
        <v>233</v>
      </c>
      <c r="U10" s="21">
        <v>281</v>
      </c>
      <c r="V10" s="21">
        <v>424</v>
      </c>
      <c r="W10" s="22">
        <v>11100.330000000002</v>
      </c>
    </row>
    <row r="11" spans="1:23" ht="14.4" hidden="1" x14ac:dyDescent="0.3">
      <c r="A11" s="18">
        <v>342046157</v>
      </c>
      <c r="B11" s="19" t="s">
        <v>24</v>
      </c>
      <c r="C11" s="19" t="s">
        <v>26</v>
      </c>
      <c r="D11" s="19" t="s">
        <v>49</v>
      </c>
      <c r="E11" s="19" t="s">
        <v>50</v>
      </c>
      <c r="F11" s="19" t="s">
        <v>29</v>
      </c>
      <c r="G11" s="19" t="s">
        <v>31</v>
      </c>
      <c r="H11" s="19" t="s">
        <v>28</v>
      </c>
      <c r="I11" s="20"/>
      <c r="J11" s="20"/>
      <c r="K11" s="21">
        <v>62.57</v>
      </c>
      <c r="L11" s="21">
        <v>56.29</v>
      </c>
      <c r="M11" s="21">
        <v>56.59</v>
      </c>
      <c r="N11" s="21">
        <v>54.09</v>
      </c>
      <c r="O11" s="21">
        <v>56.16</v>
      </c>
      <c r="P11" s="21">
        <v>54.4</v>
      </c>
      <c r="Q11" s="21">
        <v>65.95</v>
      </c>
      <c r="R11" s="21">
        <v>67</v>
      </c>
      <c r="S11" s="21">
        <v>136.76</v>
      </c>
      <c r="T11" s="21">
        <v>149.58000000000001</v>
      </c>
      <c r="U11" s="21">
        <v>64.3</v>
      </c>
      <c r="V11" s="21">
        <v>49.82</v>
      </c>
      <c r="W11" s="22">
        <v>873.51</v>
      </c>
    </row>
    <row r="12" spans="1:23" ht="14.4" hidden="1" x14ac:dyDescent="0.3">
      <c r="A12" s="18">
        <v>342060645</v>
      </c>
      <c r="B12" s="19" t="s">
        <v>24</v>
      </c>
      <c r="C12" s="19" t="s">
        <v>26</v>
      </c>
      <c r="D12" s="19" t="s">
        <v>51</v>
      </c>
      <c r="E12" s="19" t="s">
        <v>52</v>
      </c>
      <c r="F12" s="19" t="s">
        <v>29</v>
      </c>
      <c r="G12" s="19" t="s">
        <v>31</v>
      </c>
      <c r="H12" s="19" t="s">
        <v>28</v>
      </c>
      <c r="I12" s="20"/>
      <c r="J12" s="20"/>
      <c r="K12" s="21">
        <v>108.92</v>
      </c>
      <c r="L12" s="21">
        <v>101.5</v>
      </c>
      <c r="M12" s="21">
        <v>141.47999999999999</v>
      </c>
      <c r="N12" s="21">
        <v>140.33000000000001</v>
      </c>
      <c r="O12" s="21">
        <v>491.56</v>
      </c>
      <c r="P12" s="21">
        <v>486.88</v>
      </c>
      <c r="Q12" s="21">
        <v>266.87</v>
      </c>
      <c r="R12" s="21">
        <v>259</v>
      </c>
      <c r="S12" s="21">
        <v>241.73</v>
      </c>
      <c r="T12" s="21">
        <v>249.47</v>
      </c>
      <c r="U12" s="21">
        <v>51.14</v>
      </c>
      <c r="V12" s="21">
        <v>30.99</v>
      </c>
      <c r="W12" s="22">
        <v>2569.8699999999994</v>
      </c>
    </row>
    <row r="13" spans="1:23" ht="14.4" x14ac:dyDescent="0.3">
      <c r="A13" s="18">
        <v>342099108</v>
      </c>
      <c r="B13" s="19" t="s">
        <v>407</v>
      </c>
      <c r="C13" s="19" t="s">
        <v>26</v>
      </c>
      <c r="D13" s="19" t="s">
        <v>408</v>
      </c>
      <c r="E13" s="20"/>
      <c r="F13" s="19" t="s">
        <v>29</v>
      </c>
      <c r="G13" s="19" t="s">
        <v>31</v>
      </c>
      <c r="H13" s="19" t="s">
        <v>28</v>
      </c>
      <c r="I13" s="20"/>
      <c r="J13" s="20"/>
      <c r="K13" s="21">
        <v>289.62</v>
      </c>
      <c r="L13" s="21">
        <v>271.08</v>
      </c>
      <c r="M13" s="21">
        <v>289.75</v>
      </c>
      <c r="N13" s="21">
        <v>280.38</v>
      </c>
      <c r="O13" s="21">
        <v>289.81</v>
      </c>
      <c r="P13" s="21">
        <v>280.5</v>
      </c>
      <c r="Q13" s="21">
        <v>658.94</v>
      </c>
      <c r="R13" s="21">
        <v>766.59</v>
      </c>
      <c r="S13" s="21">
        <v>1186.58</v>
      </c>
      <c r="T13" s="21">
        <v>1296.83</v>
      </c>
      <c r="U13" s="21">
        <v>125.5</v>
      </c>
      <c r="V13" s="21"/>
      <c r="W13" s="22">
        <v>5735.58</v>
      </c>
    </row>
    <row r="14" spans="1:23" ht="14.4" x14ac:dyDescent="0.3">
      <c r="A14" s="18">
        <v>342121829</v>
      </c>
      <c r="B14" s="19" t="s">
        <v>24</v>
      </c>
      <c r="C14" s="19" t="s">
        <v>26</v>
      </c>
      <c r="D14" s="19" t="s">
        <v>53</v>
      </c>
      <c r="E14" s="20"/>
      <c r="F14" s="19" t="s">
        <v>29</v>
      </c>
      <c r="G14" s="19" t="s">
        <v>31</v>
      </c>
      <c r="H14" s="19" t="s">
        <v>28</v>
      </c>
      <c r="I14" s="20"/>
      <c r="J14" s="20"/>
      <c r="K14" s="21">
        <v>1025.1099999999999</v>
      </c>
      <c r="L14" s="21">
        <v>1178.83</v>
      </c>
      <c r="M14" s="21">
        <v>1332.74</v>
      </c>
      <c r="N14" s="21">
        <v>991.73</v>
      </c>
      <c r="O14" s="21">
        <v>1024.95</v>
      </c>
      <c r="P14" s="21">
        <v>992</v>
      </c>
      <c r="Q14" s="21">
        <v>1025.08</v>
      </c>
      <c r="R14" s="21">
        <v>1025.0999999999999</v>
      </c>
      <c r="S14" s="21">
        <v>991.89</v>
      </c>
      <c r="T14" s="21">
        <v>1024.9000000000001</v>
      </c>
      <c r="U14" s="21">
        <v>991.47</v>
      </c>
      <c r="V14" s="21">
        <v>1024.26</v>
      </c>
      <c r="W14" s="22">
        <v>12628.059999999998</v>
      </c>
    </row>
    <row r="15" spans="1:23" ht="14.4" hidden="1" x14ac:dyDescent="0.3">
      <c r="A15" s="18">
        <v>342154376</v>
      </c>
      <c r="B15" s="19" t="s">
        <v>24</v>
      </c>
      <c r="C15" s="19" t="s">
        <v>26</v>
      </c>
      <c r="D15" s="19" t="s">
        <v>54</v>
      </c>
      <c r="E15" s="19" t="s">
        <v>55</v>
      </c>
      <c r="F15" s="19" t="s">
        <v>29</v>
      </c>
      <c r="G15" s="19" t="s">
        <v>31</v>
      </c>
      <c r="H15" s="19" t="s">
        <v>28</v>
      </c>
      <c r="I15" s="20"/>
      <c r="J15" s="20"/>
      <c r="K15" s="21">
        <v>41.54</v>
      </c>
      <c r="L15" s="21">
        <v>35.86</v>
      </c>
      <c r="M15" s="21">
        <v>44.17</v>
      </c>
      <c r="N15" s="21">
        <v>54.64</v>
      </c>
      <c r="O15" s="21">
        <v>56.38</v>
      </c>
      <c r="P15" s="21">
        <v>54.5</v>
      </c>
      <c r="Q15" s="21">
        <v>56.34</v>
      </c>
      <c r="R15" s="21">
        <v>56.36</v>
      </c>
      <c r="S15" s="21">
        <v>54.58</v>
      </c>
      <c r="T15" s="21">
        <v>56.46</v>
      </c>
      <c r="U15" s="21">
        <v>54.49</v>
      </c>
      <c r="V15" s="21">
        <v>56.18</v>
      </c>
      <c r="W15" s="22">
        <v>621.5</v>
      </c>
    </row>
    <row r="16" spans="1:23" ht="14.4" hidden="1" x14ac:dyDescent="0.3">
      <c r="A16" s="18">
        <v>342157286</v>
      </c>
      <c r="B16" s="19" t="s">
        <v>24</v>
      </c>
      <c r="C16" s="19" t="s">
        <v>26</v>
      </c>
      <c r="D16" s="19" t="s">
        <v>56</v>
      </c>
      <c r="E16" s="19" t="s">
        <v>57</v>
      </c>
      <c r="F16" s="19" t="s">
        <v>29</v>
      </c>
      <c r="G16" s="19" t="s">
        <v>31</v>
      </c>
      <c r="H16" s="19" t="s">
        <v>28</v>
      </c>
      <c r="I16" s="20"/>
      <c r="J16" s="20"/>
      <c r="K16" s="21">
        <v>111.27</v>
      </c>
      <c r="L16" s="21">
        <v>103.31</v>
      </c>
      <c r="M16" s="21">
        <v>151.16</v>
      </c>
      <c r="N16" s="21">
        <v>150.5</v>
      </c>
      <c r="O16" s="21">
        <v>168.29</v>
      </c>
      <c r="P16" s="21">
        <v>163.27000000000001</v>
      </c>
      <c r="Q16" s="21">
        <v>255.6</v>
      </c>
      <c r="R16" s="21">
        <v>258.5</v>
      </c>
      <c r="S16" s="21">
        <v>221.46</v>
      </c>
      <c r="T16" s="21">
        <v>227.82</v>
      </c>
      <c r="U16" s="21">
        <v>204.99</v>
      </c>
      <c r="V16" s="21">
        <v>210.05</v>
      </c>
      <c r="W16" s="22">
        <v>2226.2199999999998</v>
      </c>
    </row>
    <row r="17" spans="1:23" ht="14.4" hidden="1" x14ac:dyDescent="0.3">
      <c r="A17" s="18">
        <v>342158306</v>
      </c>
      <c r="B17" s="19" t="s">
        <v>24</v>
      </c>
      <c r="C17" s="19" t="s">
        <v>26</v>
      </c>
      <c r="D17" s="19" t="s">
        <v>58</v>
      </c>
      <c r="E17" s="19" t="s">
        <v>59</v>
      </c>
      <c r="F17" s="19" t="s">
        <v>29</v>
      </c>
      <c r="G17" s="19" t="s">
        <v>31</v>
      </c>
      <c r="H17" s="19" t="s">
        <v>28</v>
      </c>
      <c r="I17" s="20"/>
      <c r="J17" s="20"/>
      <c r="K17" s="21">
        <v>614.85</v>
      </c>
      <c r="L17" s="21">
        <v>575.77</v>
      </c>
      <c r="M17" s="21">
        <v>615.45000000000005</v>
      </c>
      <c r="N17" s="21">
        <v>595.54999999999995</v>
      </c>
      <c r="O17" s="21">
        <v>615.63</v>
      </c>
      <c r="P17" s="21">
        <v>595.63</v>
      </c>
      <c r="Q17" s="21">
        <v>615.25</v>
      </c>
      <c r="R17" s="21">
        <v>615.07000000000005</v>
      </c>
      <c r="S17" s="21">
        <v>595.20000000000005</v>
      </c>
      <c r="T17" s="21">
        <v>615.01</v>
      </c>
      <c r="U17" s="21">
        <v>595.25</v>
      </c>
      <c r="V17" s="21">
        <v>615.13</v>
      </c>
      <c r="W17" s="22">
        <v>7263.79</v>
      </c>
    </row>
    <row r="18" spans="1:23" ht="14.4" x14ac:dyDescent="0.3">
      <c r="A18" s="18">
        <v>342174875</v>
      </c>
      <c r="B18" s="19" t="s">
        <v>407</v>
      </c>
      <c r="C18" s="19" t="s">
        <v>26</v>
      </c>
      <c r="D18" s="19" t="s">
        <v>409</v>
      </c>
      <c r="E18" s="20"/>
      <c r="F18" s="19" t="s">
        <v>29</v>
      </c>
      <c r="G18" s="19" t="s">
        <v>31</v>
      </c>
      <c r="H18" s="19" t="s">
        <v>28</v>
      </c>
      <c r="I18" s="20"/>
      <c r="J18" s="20"/>
      <c r="K18" s="21">
        <v>76.680000000000007</v>
      </c>
      <c r="L18" s="21">
        <v>75.91</v>
      </c>
      <c r="M18" s="21">
        <v>60.39</v>
      </c>
      <c r="N18" s="21">
        <v>54.59</v>
      </c>
      <c r="O18" s="21">
        <v>60.65</v>
      </c>
      <c r="P18" s="21">
        <v>59.49</v>
      </c>
      <c r="Q18" s="21">
        <v>214.14</v>
      </c>
      <c r="R18" s="21">
        <v>230.5</v>
      </c>
      <c r="S18" s="21">
        <v>285.02</v>
      </c>
      <c r="T18" s="21">
        <v>301.63</v>
      </c>
      <c r="U18" s="21">
        <v>48.65</v>
      </c>
      <c r="V18" s="21"/>
      <c r="W18" s="22">
        <v>1467.65</v>
      </c>
    </row>
    <row r="19" spans="1:23" ht="14.4" hidden="1" x14ac:dyDescent="0.3">
      <c r="A19" s="18">
        <v>342197861</v>
      </c>
      <c r="B19" s="19" t="s">
        <v>24</v>
      </c>
      <c r="C19" s="19" t="s">
        <v>26</v>
      </c>
      <c r="D19" s="19" t="s">
        <v>60</v>
      </c>
      <c r="E19" s="19" t="s">
        <v>61</v>
      </c>
      <c r="F19" s="19" t="s">
        <v>29</v>
      </c>
      <c r="G19" s="19" t="s">
        <v>31</v>
      </c>
      <c r="H19" s="19" t="s">
        <v>28</v>
      </c>
      <c r="I19" s="20"/>
      <c r="J19" s="20"/>
      <c r="K19" s="21">
        <v>580.73</v>
      </c>
      <c r="L19" s="21">
        <v>542.54</v>
      </c>
      <c r="M19" s="21">
        <v>580.12</v>
      </c>
      <c r="N19" s="21">
        <v>561.66</v>
      </c>
      <c r="O19" s="21">
        <v>580.57000000000005</v>
      </c>
      <c r="P19" s="21">
        <v>561.96</v>
      </c>
      <c r="Q19" s="21">
        <v>821.8</v>
      </c>
      <c r="R19" s="21">
        <v>905.3</v>
      </c>
      <c r="S19" s="21">
        <v>679.74</v>
      </c>
      <c r="T19" s="21">
        <v>661.82</v>
      </c>
      <c r="U19" s="21">
        <v>807.92</v>
      </c>
      <c r="V19" s="21">
        <v>887.51</v>
      </c>
      <c r="W19" s="22">
        <v>8171.67</v>
      </c>
    </row>
    <row r="20" spans="1:23" ht="14.4" hidden="1" x14ac:dyDescent="0.3">
      <c r="A20" s="18">
        <v>342207083</v>
      </c>
      <c r="B20" s="19" t="s">
        <v>24</v>
      </c>
      <c r="C20" s="19" t="s">
        <v>26</v>
      </c>
      <c r="D20" s="19" t="s">
        <v>62</v>
      </c>
      <c r="E20" s="19" t="s">
        <v>48</v>
      </c>
      <c r="F20" s="19" t="s">
        <v>29</v>
      </c>
      <c r="G20" s="19" t="s">
        <v>31</v>
      </c>
      <c r="H20" s="19" t="s">
        <v>28</v>
      </c>
      <c r="I20" s="20"/>
      <c r="J20" s="20"/>
      <c r="K20" s="21">
        <v>886</v>
      </c>
      <c r="L20" s="21">
        <v>829.27</v>
      </c>
      <c r="M20" s="21">
        <v>695.47</v>
      </c>
      <c r="N20" s="21">
        <v>417.11</v>
      </c>
      <c r="O20" s="21">
        <v>732.47</v>
      </c>
      <c r="P20" s="21">
        <v>828.19</v>
      </c>
      <c r="Q20" s="21">
        <v>634.36</v>
      </c>
      <c r="R20" s="21">
        <v>543.77</v>
      </c>
      <c r="S20" s="21">
        <v>549.22</v>
      </c>
      <c r="T20" s="21">
        <v>576.16999999999996</v>
      </c>
      <c r="U20" s="21">
        <v>691.14</v>
      </c>
      <c r="V20" s="21">
        <v>741.78</v>
      </c>
      <c r="W20" s="22">
        <v>8124.95</v>
      </c>
    </row>
    <row r="21" spans="1:23" ht="14.4" hidden="1" x14ac:dyDescent="0.3">
      <c r="A21" s="18">
        <v>342222854</v>
      </c>
      <c r="B21" s="19" t="s">
        <v>24</v>
      </c>
      <c r="C21" s="19" t="s">
        <v>26</v>
      </c>
      <c r="D21" s="19" t="s">
        <v>63</v>
      </c>
      <c r="E21" s="19" t="s">
        <v>64</v>
      </c>
      <c r="F21" s="19" t="s">
        <v>29</v>
      </c>
      <c r="G21" s="19" t="s">
        <v>31</v>
      </c>
      <c r="H21" s="19" t="s">
        <v>28</v>
      </c>
      <c r="I21" s="20"/>
      <c r="J21" s="20"/>
      <c r="K21" s="21">
        <v>675.6</v>
      </c>
      <c r="L21" s="21">
        <v>655.91</v>
      </c>
      <c r="M21" s="21">
        <v>436.59</v>
      </c>
      <c r="N21" s="21">
        <v>373.27</v>
      </c>
      <c r="O21" s="21">
        <v>359.23</v>
      </c>
      <c r="P21" s="21">
        <v>342.71</v>
      </c>
      <c r="Q21" s="21">
        <v>368.91</v>
      </c>
      <c r="R21" s="21">
        <v>370.5</v>
      </c>
      <c r="S21" s="21">
        <v>570.28</v>
      </c>
      <c r="T21" s="21">
        <v>613.6</v>
      </c>
      <c r="U21" s="21">
        <v>531.54999999999995</v>
      </c>
      <c r="V21" s="21">
        <v>536.41</v>
      </c>
      <c r="W21" s="22">
        <v>5834.56</v>
      </c>
    </row>
    <row r="22" spans="1:23" ht="14.4" x14ac:dyDescent="0.3">
      <c r="A22" s="18">
        <v>342225603</v>
      </c>
      <c r="B22" s="19" t="s">
        <v>24</v>
      </c>
      <c r="C22" s="19" t="s">
        <v>26</v>
      </c>
      <c r="D22" s="19" t="s">
        <v>65</v>
      </c>
      <c r="E22" s="19" t="s">
        <v>27</v>
      </c>
      <c r="F22" s="19" t="s">
        <v>29</v>
      </c>
      <c r="G22" s="19" t="s">
        <v>31</v>
      </c>
      <c r="H22" s="19" t="s">
        <v>28</v>
      </c>
      <c r="I22" s="20"/>
      <c r="J22" s="20"/>
      <c r="K22" s="21">
        <v>1854.52</v>
      </c>
      <c r="L22" s="21">
        <v>1734.34</v>
      </c>
      <c r="M22" s="21">
        <v>1854.65</v>
      </c>
      <c r="N22" s="21">
        <v>1795.26</v>
      </c>
      <c r="O22" s="21">
        <v>1209.17</v>
      </c>
      <c r="P22" s="21">
        <v>952.74</v>
      </c>
      <c r="Q22" s="21">
        <v>985.19</v>
      </c>
      <c r="R22" s="21">
        <v>985.47</v>
      </c>
      <c r="S22" s="21">
        <v>1488.8</v>
      </c>
      <c r="T22" s="21">
        <v>1623.5</v>
      </c>
      <c r="U22" s="21">
        <v>1757.39</v>
      </c>
      <c r="V22" s="21">
        <v>1854.46</v>
      </c>
      <c r="W22" s="22">
        <v>18095.489999999998</v>
      </c>
    </row>
    <row r="23" spans="1:23" ht="14.4" hidden="1" x14ac:dyDescent="0.3">
      <c r="A23" s="18">
        <v>342227771</v>
      </c>
      <c r="B23" s="19" t="s">
        <v>24</v>
      </c>
      <c r="C23" s="19" t="s">
        <v>26</v>
      </c>
      <c r="D23" s="19" t="s">
        <v>66</v>
      </c>
      <c r="E23" s="19" t="s">
        <v>67</v>
      </c>
      <c r="F23" s="19" t="s">
        <v>29</v>
      </c>
      <c r="G23" s="19" t="s">
        <v>30</v>
      </c>
      <c r="H23" s="19" t="s">
        <v>39</v>
      </c>
      <c r="I23" s="20"/>
      <c r="J23" s="20"/>
      <c r="K23" s="21">
        <v>4372</v>
      </c>
      <c r="L23" s="21">
        <v>4108</v>
      </c>
      <c r="M23" s="21">
        <v>2328</v>
      </c>
      <c r="N23" s="21">
        <v>1860</v>
      </c>
      <c r="O23" s="21">
        <v>1916</v>
      </c>
      <c r="P23" s="21">
        <v>2800</v>
      </c>
      <c r="Q23" s="21">
        <v>2516</v>
      </c>
      <c r="R23" s="21">
        <v>1820</v>
      </c>
      <c r="S23" s="21">
        <v>5084</v>
      </c>
      <c r="T23" s="21">
        <v>2564</v>
      </c>
      <c r="U23" s="21">
        <v>3868</v>
      </c>
      <c r="V23" s="21">
        <v>4256</v>
      </c>
      <c r="W23" s="22">
        <v>37492</v>
      </c>
    </row>
    <row r="24" spans="1:23" ht="14.4" hidden="1" x14ac:dyDescent="0.3">
      <c r="A24" s="18">
        <v>342234670</v>
      </c>
      <c r="B24" s="19" t="s">
        <v>24</v>
      </c>
      <c r="C24" s="19" t="s">
        <v>26</v>
      </c>
      <c r="D24" s="19" t="s">
        <v>69</v>
      </c>
      <c r="E24" s="19" t="s">
        <v>70</v>
      </c>
      <c r="F24" s="19" t="s">
        <v>29</v>
      </c>
      <c r="G24" s="19" t="s">
        <v>31</v>
      </c>
      <c r="H24" s="19" t="s">
        <v>28</v>
      </c>
      <c r="I24" s="20"/>
      <c r="J24" s="20"/>
      <c r="K24" s="21">
        <v>1016</v>
      </c>
      <c r="L24" s="21">
        <v>951.44</v>
      </c>
      <c r="M24" s="21">
        <v>1016.8</v>
      </c>
      <c r="N24" s="21">
        <v>983.65</v>
      </c>
      <c r="O24" s="21">
        <v>1016.4</v>
      </c>
      <c r="P24" s="21">
        <v>983.6</v>
      </c>
      <c r="Q24" s="21">
        <v>1089.3900000000001</v>
      </c>
      <c r="R24" s="21">
        <v>1265.18</v>
      </c>
      <c r="S24" s="21">
        <v>1225.08</v>
      </c>
      <c r="T24" s="21">
        <v>1266.18</v>
      </c>
      <c r="U24" s="21">
        <v>794.4</v>
      </c>
      <c r="V24" s="21">
        <v>731.82</v>
      </c>
      <c r="W24" s="22">
        <v>12339.94</v>
      </c>
    </row>
    <row r="25" spans="1:23" ht="14.4" hidden="1" x14ac:dyDescent="0.3">
      <c r="A25" s="18">
        <v>342237008</v>
      </c>
      <c r="B25" s="19" t="s">
        <v>24</v>
      </c>
      <c r="C25" s="19" t="s">
        <v>26</v>
      </c>
      <c r="D25" s="19" t="s">
        <v>71</v>
      </c>
      <c r="E25" s="19" t="s">
        <v>72</v>
      </c>
      <c r="F25" s="19" t="s">
        <v>29</v>
      </c>
      <c r="G25" s="19" t="s">
        <v>31</v>
      </c>
      <c r="H25" s="19" t="s">
        <v>28</v>
      </c>
      <c r="I25" s="20"/>
      <c r="J25" s="20"/>
      <c r="K25" s="21">
        <v>711.88</v>
      </c>
      <c r="L25" s="21">
        <v>665.81</v>
      </c>
      <c r="M25" s="21">
        <v>700.35</v>
      </c>
      <c r="N25" s="21">
        <v>657.73</v>
      </c>
      <c r="O25" s="21">
        <v>679.82</v>
      </c>
      <c r="P25" s="21">
        <v>658</v>
      </c>
      <c r="Q25" s="21">
        <v>679.91</v>
      </c>
      <c r="R25" s="21">
        <v>679.89</v>
      </c>
      <c r="S25" s="21">
        <v>723.42</v>
      </c>
      <c r="T25" s="21">
        <v>772.13</v>
      </c>
      <c r="U25" s="21">
        <v>747.05</v>
      </c>
      <c r="V25" s="21">
        <v>771.83</v>
      </c>
      <c r="W25" s="22">
        <v>8447.8200000000015</v>
      </c>
    </row>
    <row r="26" spans="1:23" ht="14.4" x14ac:dyDescent="0.3">
      <c r="A26" s="18">
        <v>342244730</v>
      </c>
      <c r="B26" s="19" t="s">
        <v>24</v>
      </c>
      <c r="C26" s="19" t="s">
        <v>26</v>
      </c>
      <c r="D26" s="19" t="s">
        <v>73</v>
      </c>
      <c r="E26" s="19" t="s">
        <v>27</v>
      </c>
      <c r="F26" s="19" t="s">
        <v>29</v>
      </c>
      <c r="G26" s="19" t="s">
        <v>31</v>
      </c>
      <c r="H26" s="19" t="s">
        <v>28</v>
      </c>
      <c r="I26" s="20"/>
      <c r="J26" s="20"/>
      <c r="K26" s="21">
        <v>2366.02</v>
      </c>
      <c r="L26" s="21">
        <v>2213.4499999999998</v>
      </c>
      <c r="M26" s="21">
        <v>2207.27</v>
      </c>
      <c r="N26" s="21">
        <v>1949.42</v>
      </c>
      <c r="O26" s="21">
        <v>1853.84</v>
      </c>
      <c r="P26" s="21">
        <v>1740</v>
      </c>
      <c r="Q26" s="21">
        <v>1802.8</v>
      </c>
      <c r="R26" s="21">
        <v>1804.76</v>
      </c>
      <c r="S26" s="21">
        <v>1999.1</v>
      </c>
      <c r="T26" s="21">
        <v>2084.38</v>
      </c>
      <c r="U26" s="21">
        <v>2213.9299999999998</v>
      </c>
      <c r="V26" s="21">
        <v>2319.0100000000002</v>
      </c>
      <c r="W26" s="22">
        <v>24553.980000000003</v>
      </c>
    </row>
    <row r="27" spans="1:23" ht="14.4" hidden="1" x14ac:dyDescent="0.3">
      <c r="A27" s="18">
        <v>342248359</v>
      </c>
      <c r="B27" s="19" t="s">
        <v>24</v>
      </c>
      <c r="C27" s="19" t="s">
        <v>26</v>
      </c>
      <c r="D27" s="19" t="s">
        <v>74</v>
      </c>
      <c r="E27" s="19" t="s">
        <v>75</v>
      </c>
      <c r="F27" s="19" t="s">
        <v>29</v>
      </c>
      <c r="G27" s="19" t="s">
        <v>31</v>
      </c>
      <c r="H27" s="19" t="s">
        <v>28</v>
      </c>
      <c r="I27" s="20"/>
      <c r="J27" s="20"/>
      <c r="K27" s="21">
        <v>341.21</v>
      </c>
      <c r="L27" s="21">
        <v>322.62</v>
      </c>
      <c r="M27" s="21">
        <v>247.88</v>
      </c>
      <c r="N27" s="21">
        <v>229.83</v>
      </c>
      <c r="O27" s="21">
        <v>435.03</v>
      </c>
      <c r="P27" s="21">
        <v>427.37</v>
      </c>
      <c r="Q27" s="21">
        <v>545.04999999999995</v>
      </c>
      <c r="R27" s="21">
        <v>548.5</v>
      </c>
      <c r="S27" s="21">
        <v>389.63</v>
      </c>
      <c r="T27" s="21">
        <v>397.58</v>
      </c>
      <c r="U27" s="21">
        <v>303.82</v>
      </c>
      <c r="V27" s="21">
        <v>304.64999999999998</v>
      </c>
      <c r="W27" s="22">
        <v>4493.1699999999992</v>
      </c>
    </row>
    <row r="28" spans="1:23" ht="14.4" hidden="1" x14ac:dyDescent="0.3">
      <c r="A28" s="18">
        <v>342248393</v>
      </c>
      <c r="B28" s="19" t="s">
        <v>24</v>
      </c>
      <c r="C28" s="19" t="s">
        <v>26</v>
      </c>
      <c r="D28" s="19" t="s">
        <v>76</v>
      </c>
      <c r="E28" s="19" t="s">
        <v>77</v>
      </c>
      <c r="F28" s="19" t="s">
        <v>29</v>
      </c>
      <c r="G28" s="19" t="s">
        <v>31</v>
      </c>
      <c r="H28" s="19" t="s">
        <v>28</v>
      </c>
      <c r="I28" s="20"/>
      <c r="J28" s="20"/>
      <c r="K28" s="21">
        <v>999.84</v>
      </c>
      <c r="L28" s="21">
        <v>986</v>
      </c>
      <c r="M28" s="21">
        <v>568.09</v>
      </c>
      <c r="N28" s="21">
        <v>459.34</v>
      </c>
      <c r="O28" s="21">
        <v>589.05999999999995</v>
      </c>
      <c r="P28" s="21">
        <v>591.35</v>
      </c>
      <c r="Q28" s="21">
        <v>842.23</v>
      </c>
      <c r="R28" s="21">
        <v>867</v>
      </c>
      <c r="S28" s="21">
        <v>608.9</v>
      </c>
      <c r="T28" s="21">
        <v>602.77</v>
      </c>
      <c r="U28" s="21">
        <v>669.99</v>
      </c>
      <c r="V28" s="21">
        <v>710.23</v>
      </c>
      <c r="W28" s="22">
        <v>8494.7999999999993</v>
      </c>
    </row>
    <row r="29" spans="1:23" ht="14.4" x14ac:dyDescent="0.3">
      <c r="A29" s="18">
        <v>342269965</v>
      </c>
      <c r="B29" s="19" t="s">
        <v>24</v>
      </c>
      <c r="C29" s="19" t="s">
        <v>26</v>
      </c>
      <c r="D29" s="19" t="s">
        <v>78</v>
      </c>
      <c r="E29" s="20"/>
      <c r="F29" s="19" t="s">
        <v>29</v>
      </c>
      <c r="G29" s="19" t="s">
        <v>30</v>
      </c>
      <c r="H29" s="19" t="s">
        <v>28</v>
      </c>
      <c r="I29" s="20"/>
      <c r="J29" s="20"/>
      <c r="K29" s="21">
        <v>4034</v>
      </c>
      <c r="L29" s="21">
        <v>3563</v>
      </c>
      <c r="M29" s="21">
        <v>3594</v>
      </c>
      <c r="N29" s="21">
        <v>3235</v>
      </c>
      <c r="O29" s="21">
        <v>3246</v>
      </c>
      <c r="P29" s="21">
        <v>2893</v>
      </c>
      <c r="Q29" s="21">
        <v>3080</v>
      </c>
      <c r="R29" s="21">
        <v>3451</v>
      </c>
      <c r="S29" s="21">
        <v>3434</v>
      </c>
      <c r="T29" s="21">
        <v>3750</v>
      </c>
      <c r="U29" s="21">
        <v>4035</v>
      </c>
      <c r="V29" s="21">
        <v>2121</v>
      </c>
      <c r="W29" s="22">
        <v>40436</v>
      </c>
    </row>
    <row r="30" spans="1:23" ht="14.4" hidden="1" x14ac:dyDescent="0.3">
      <c r="A30" s="18">
        <v>342273180</v>
      </c>
      <c r="B30" s="19" t="s">
        <v>24</v>
      </c>
      <c r="C30" s="19" t="s">
        <v>26</v>
      </c>
      <c r="D30" s="19" t="s">
        <v>79</v>
      </c>
      <c r="E30" s="19" t="s">
        <v>48</v>
      </c>
      <c r="F30" s="19" t="s">
        <v>29</v>
      </c>
      <c r="G30" s="19" t="s">
        <v>31</v>
      </c>
      <c r="H30" s="19" t="s">
        <v>28</v>
      </c>
      <c r="I30" s="20"/>
      <c r="J30" s="20"/>
      <c r="K30" s="21">
        <v>1136.97</v>
      </c>
      <c r="L30" s="21">
        <v>1064.8</v>
      </c>
      <c r="M30" s="21">
        <v>1339.54</v>
      </c>
      <c r="N30" s="21">
        <v>1532.88</v>
      </c>
      <c r="O30" s="21">
        <v>477.76</v>
      </c>
      <c r="P30" s="21">
        <v>90</v>
      </c>
      <c r="Q30" s="21">
        <v>719.03</v>
      </c>
      <c r="R30" s="21">
        <v>975.14</v>
      </c>
      <c r="S30" s="21">
        <v>798.35</v>
      </c>
      <c r="T30" s="21">
        <v>801.86</v>
      </c>
      <c r="U30" s="21">
        <v>763.3</v>
      </c>
      <c r="V30" s="21">
        <v>787.29</v>
      </c>
      <c r="W30" s="22">
        <v>10486.920000000002</v>
      </c>
    </row>
    <row r="31" spans="1:23" ht="14.4" x14ac:dyDescent="0.3">
      <c r="A31" s="18">
        <v>342273976</v>
      </c>
      <c r="B31" s="19" t="s">
        <v>24</v>
      </c>
      <c r="C31" s="19" t="s">
        <v>26</v>
      </c>
      <c r="D31" s="19" t="s">
        <v>80</v>
      </c>
      <c r="E31" s="19" t="s">
        <v>27</v>
      </c>
      <c r="F31" s="19" t="s">
        <v>29</v>
      </c>
      <c r="G31" s="19" t="s">
        <v>30</v>
      </c>
      <c r="H31" s="19" t="s">
        <v>28</v>
      </c>
      <c r="I31" s="20"/>
      <c r="J31" s="20"/>
      <c r="K31" s="21">
        <v>5611</v>
      </c>
      <c r="L31" s="21">
        <v>4955</v>
      </c>
      <c r="M31" s="21">
        <v>4910</v>
      </c>
      <c r="N31" s="21">
        <v>4347</v>
      </c>
      <c r="O31" s="21">
        <v>4157</v>
      </c>
      <c r="P31" s="21">
        <v>3847</v>
      </c>
      <c r="Q31" s="21">
        <v>4014</v>
      </c>
      <c r="R31" s="21">
        <v>4365</v>
      </c>
      <c r="S31" s="21">
        <v>4583</v>
      </c>
      <c r="T31" s="21">
        <v>5150</v>
      </c>
      <c r="U31" s="21">
        <v>5297</v>
      </c>
      <c r="V31" s="21">
        <v>5846</v>
      </c>
      <c r="W31" s="22">
        <v>57082</v>
      </c>
    </row>
    <row r="32" spans="1:23" ht="14.4" x14ac:dyDescent="0.3">
      <c r="A32" s="18">
        <v>342274609</v>
      </c>
      <c r="B32" s="19" t="s">
        <v>24</v>
      </c>
      <c r="C32" s="19" t="s">
        <v>26</v>
      </c>
      <c r="D32" s="19" t="s">
        <v>81</v>
      </c>
      <c r="E32" s="19" t="s">
        <v>82</v>
      </c>
      <c r="F32" s="19" t="s">
        <v>29</v>
      </c>
      <c r="G32" s="19" t="s">
        <v>31</v>
      </c>
      <c r="H32" s="19" t="s">
        <v>28</v>
      </c>
      <c r="I32" s="20"/>
      <c r="J32" s="20"/>
      <c r="K32" s="21">
        <v>1</v>
      </c>
      <c r="L32" s="21">
        <v>0.85</v>
      </c>
      <c r="M32" s="21">
        <v>1.85</v>
      </c>
      <c r="N32" s="21">
        <v>1.96</v>
      </c>
      <c r="O32" s="21">
        <v>91.1</v>
      </c>
      <c r="P32" s="21">
        <v>104.74</v>
      </c>
      <c r="Q32" s="21">
        <v>57.44</v>
      </c>
      <c r="R32" s="21">
        <v>52</v>
      </c>
      <c r="S32" s="21">
        <v>5.88</v>
      </c>
      <c r="T32" s="21">
        <v>0.98</v>
      </c>
      <c r="U32" s="21">
        <v>203.28</v>
      </c>
      <c r="V32" s="21">
        <v>251.87</v>
      </c>
      <c r="W32" s="22">
        <v>772.95</v>
      </c>
    </row>
    <row r="33" spans="1:23" ht="14.4" hidden="1" x14ac:dyDescent="0.3">
      <c r="A33" s="18">
        <v>342275046</v>
      </c>
      <c r="B33" s="19" t="s">
        <v>24</v>
      </c>
      <c r="C33" s="19" t="s">
        <v>26</v>
      </c>
      <c r="D33" s="19" t="s">
        <v>83</v>
      </c>
      <c r="E33" s="19" t="s">
        <v>84</v>
      </c>
      <c r="F33" s="19" t="s">
        <v>29</v>
      </c>
      <c r="G33" s="19" t="s">
        <v>31</v>
      </c>
      <c r="H33" s="19" t="s">
        <v>28</v>
      </c>
      <c r="I33" s="20"/>
      <c r="J33" s="20"/>
      <c r="K33" s="21">
        <v>593.41999999999996</v>
      </c>
      <c r="L33" s="21">
        <v>556.65</v>
      </c>
      <c r="M33" s="21">
        <v>592</v>
      </c>
      <c r="N33" s="21">
        <v>571.04999999999995</v>
      </c>
      <c r="O33" s="21">
        <v>590.42999999999995</v>
      </c>
      <c r="P33" s="21">
        <v>571.5</v>
      </c>
      <c r="Q33" s="21">
        <v>590.16</v>
      </c>
      <c r="R33" s="21">
        <v>590.04999999999995</v>
      </c>
      <c r="S33" s="21">
        <v>571.48</v>
      </c>
      <c r="T33" s="21">
        <v>590.6</v>
      </c>
      <c r="U33" s="21">
        <v>426.5</v>
      </c>
      <c r="V33" s="21">
        <v>435.55</v>
      </c>
      <c r="W33" s="22">
        <v>6679.39</v>
      </c>
    </row>
    <row r="34" spans="1:23" ht="14.4" hidden="1" x14ac:dyDescent="0.3">
      <c r="A34" s="18">
        <v>342275347</v>
      </c>
      <c r="B34" s="19" t="s">
        <v>24</v>
      </c>
      <c r="C34" s="19" t="s">
        <v>26</v>
      </c>
      <c r="D34" s="19" t="s">
        <v>85</v>
      </c>
      <c r="E34" s="19" t="s">
        <v>86</v>
      </c>
      <c r="F34" s="19" t="s">
        <v>29</v>
      </c>
      <c r="G34" s="19" t="s">
        <v>30</v>
      </c>
      <c r="H34" s="19" t="s">
        <v>39</v>
      </c>
      <c r="I34" s="20"/>
      <c r="J34" s="20"/>
      <c r="K34" s="21">
        <v>930</v>
      </c>
      <c r="L34" s="21">
        <v>840</v>
      </c>
      <c r="M34" s="21">
        <v>825</v>
      </c>
      <c r="N34" s="21">
        <v>1055</v>
      </c>
      <c r="O34" s="21">
        <v>1285</v>
      </c>
      <c r="P34" s="21">
        <v>1205</v>
      </c>
      <c r="Q34" s="21">
        <v>1380</v>
      </c>
      <c r="R34" s="21">
        <v>1300</v>
      </c>
      <c r="S34" s="21">
        <v>1475</v>
      </c>
      <c r="T34" s="21">
        <v>2225</v>
      </c>
      <c r="U34" s="21">
        <v>2885</v>
      </c>
      <c r="V34" s="21">
        <v>5455</v>
      </c>
      <c r="W34" s="22">
        <v>20860</v>
      </c>
    </row>
    <row r="35" spans="1:23" ht="14.4" x14ac:dyDescent="0.3">
      <c r="A35" s="18">
        <v>342275720</v>
      </c>
      <c r="B35" s="19" t="s">
        <v>24</v>
      </c>
      <c r="C35" s="19" t="s">
        <v>26</v>
      </c>
      <c r="D35" s="19" t="s">
        <v>87</v>
      </c>
      <c r="E35" s="19" t="s">
        <v>88</v>
      </c>
      <c r="F35" s="19" t="s">
        <v>29</v>
      </c>
      <c r="G35" s="19" t="s">
        <v>31</v>
      </c>
      <c r="H35" s="19" t="s">
        <v>28</v>
      </c>
      <c r="I35" s="20"/>
      <c r="J35" s="20"/>
      <c r="K35" s="21">
        <v>373.77</v>
      </c>
      <c r="L35" s="21">
        <v>349.53</v>
      </c>
      <c r="M35" s="21">
        <v>373.1</v>
      </c>
      <c r="N35" s="21">
        <v>361.07</v>
      </c>
      <c r="O35" s="21">
        <v>373.43</v>
      </c>
      <c r="P35" s="21">
        <v>361.5</v>
      </c>
      <c r="Q35" s="21">
        <v>373.57</v>
      </c>
      <c r="R35" s="21">
        <v>373.57</v>
      </c>
      <c r="S35" s="21">
        <v>361.54</v>
      </c>
      <c r="T35" s="21">
        <v>373.6</v>
      </c>
      <c r="U35" s="21">
        <v>361.01</v>
      </c>
      <c r="V35" s="21">
        <v>373.03</v>
      </c>
      <c r="W35" s="22">
        <v>4408.72</v>
      </c>
    </row>
    <row r="36" spans="1:23" ht="14.4" hidden="1" x14ac:dyDescent="0.3">
      <c r="A36" s="18">
        <v>342277869</v>
      </c>
      <c r="B36" s="19" t="s">
        <v>24</v>
      </c>
      <c r="C36" s="19" t="s">
        <v>26</v>
      </c>
      <c r="D36" s="19" t="s">
        <v>89</v>
      </c>
      <c r="E36" s="19" t="s">
        <v>90</v>
      </c>
      <c r="F36" s="19" t="s">
        <v>29</v>
      </c>
      <c r="G36" s="19" t="s">
        <v>31</v>
      </c>
      <c r="H36" s="19" t="s">
        <v>28</v>
      </c>
      <c r="I36" s="20"/>
      <c r="J36" s="20"/>
      <c r="K36" s="21">
        <v>372.66</v>
      </c>
      <c r="L36" s="21">
        <v>357.38</v>
      </c>
      <c r="M36" s="21">
        <v>384.69</v>
      </c>
      <c r="N36" s="21">
        <v>372.78</v>
      </c>
      <c r="O36" s="21">
        <v>262.19</v>
      </c>
      <c r="P36" s="21">
        <v>230.84</v>
      </c>
      <c r="Q36" s="21">
        <v>82.69</v>
      </c>
      <c r="R36" s="21">
        <v>66</v>
      </c>
      <c r="S36" s="21">
        <v>43.67</v>
      </c>
      <c r="T36" s="21">
        <v>42.8</v>
      </c>
      <c r="U36" s="21">
        <v>106.9</v>
      </c>
      <c r="V36" s="21">
        <v>124</v>
      </c>
      <c r="W36" s="22">
        <v>2446.6000000000004</v>
      </c>
    </row>
    <row r="37" spans="1:23" ht="14.4" hidden="1" x14ac:dyDescent="0.3">
      <c r="A37" s="18">
        <v>342288808</v>
      </c>
      <c r="B37" s="19" t="s">
        <v>24</v>
      </c>
      <c r="C37" s="19" t="s">
        <v>26</v>
      </c>
      <c r="D37" s="19" t="s">
        <v>91</v>
      </c>
      <c r="E37" s="19" t="s">
        <v>92</v>
      </c>
      <c r="F37" s="19" t="s">
        <v>29</v>
      </c>
      <c r="G37" s="19" t="s">
        <v>30</v>
      </c>
      <c r="H37" s="19" t="s">
        <v>39</v>
      </c>
      <c r="I37" s="20"/>
      <c r="J37" s="20"/>
      <c r="K37" s="21">
        <v>4246</v>
      </c>
      <c r="L37" s="21">
        <v>4070</v>
      </c>
      <c r="M37" s="21">
        <v>2906</v>
      </c>
      <c r="N37" s="21">
        <v>1898</v>
      </c>
      <c r="O37" s="21">
        <v>2924</v>
      </c>
      <c r="P37" s="21">
        <v>4310</v>
      </c>
      <c r="Q37" s="21">
        <v>5150</v>
      </c>
      <c r="R37" s="21">
        <v>4520</v>
      </c>
      <c r="S37" s="21">
        <v>4004</v>
      </c>
      <c r="T37" s="21">
        <v>2026</v>
      </c>
      <c r="U37" s="21">
        <v>2066</v>
      </c>
      <c r="V37" s="21">
        <v>3596</v>
      </c>
      <c r="W37" s="22">
        <v>41716</v>
      </c>
    </row>
    <row r="38" spans="1:23" ht="14.4" x14ac:dyDescent="0.3">
      <c r="A38" s="18">
        <v>342290030</v>
      </c>
      <c r="B38" s="19" t="s">
        <v>24</v>
      </c>
      <c r="C38" s="19" t="s">
        <v>26</v>
      </c>
      <c r="D38" s="19" t="s">
        <v>93</v>
      </c>
      <c r="E38" s="20"/>
      <c r="F38" s="19" t="s">
        <v>29</v>
      </c>
      <c r="G38" s="19" t="s">
        <v>30</v>
      </c>
      <c r="H38" s="19" t="s">
        <v>28</v>
      </c>
      <c r="I38" s="20"/>
      <c r="J38" s="20"/>
      <c r="K38" s="21">
        <v>3748</v>
      </c>
      <c r="L38" s="21">
        <v>3506</v>
      </c>
      <c r="M38" s="21">
        <v>3592</v>
      </c>
      <c r="N38" s="21">
        <v>3412</v>
      </c>
      <c r="O38" s="21">
        <v>3577</v>
      </c>
      <c r="P38" s="21">
        <v>3140</v>
      </c>
      <c r="Q38" s="21">
        <v>2875</v>
      </c>
      <c r="R38" s="21">
        <v>3040</v>
      </c>
      <c r="S38" s="21">
        <v>3156</v>
      </c>
      <c r="T38" s="21">
        <v>3533</v>
      </c>
      <c r="U38" s="21">
        <v>3971</v>
      </c>
      <c r="V38" s="21">
        <v>4228</v>
      </c>
      <c r="W38" s="22">
        <v>41778</v>
      </c>
    </row>
    <row r="39" spans="1:23" ht="14.4" x14ac:dyDescent="0.3">
      <c r="A39" s="18">
        <v>342304669</v>
      </c>
      <c r="B39" s="19" t="s">
        <v>24</v>
      </c>
      <c r="C39" s="19" t="s">
        <v>26</v>
      </c>
      <c r="D39" s="19" t="s">
        <v>94</v>
      </c>
      <c r="E39" s="20"/>
      <c r="F39" s="19" t="s">
        <v>29</v>
      </c>
      <c r="G39" s="19" t="s">
        <v>30</v>
      </c>
      <c r="H39" s="19" t="s">
        <v>28</v>
      </c>
      <c r="I39" s="20"/>
      <c r="J39" s="20"/>
      <c r="K39" s="21">
        <v>4280</v>
      </c>
      <c r="L39" s="21">
        <v>3786</v>
      </c>
      <c r="M39" s="21">
        <v>3654</v>
      </c>
      <c r="N39" s="21">
        <v>3329</v>
      </c>
      <c r="O39" s="21">
        <v>3180</v>
      </c>
      <c r="P39" s="21">
        <v>2956</v>
      </c>
      <c r="Q39" s="21">
        <v>3125</v>
      </c>
      <c r="R39" s="21">
        <v>3351</v>
      </c>
      <c r="S39" s="21">
        <v>3518</v>
      </c>
      <c r="T39" s="21">
        <v>3948</v>
      </c>
      <c r="U39" s="21">
        <v>4060</v>
      </c>
      <c r="V39" s="21">
        <v>4273</v>
      </c>
      <c r="W39" s="22">
        <v>43460</v>
      </c>
    </row>
    <row r="40" spans="1:23" ht="14.4" x14ac:dyDescent="0.3">
      <c r="A40" s="18">
        <v>342306912</v>
      </c>
      <c r="B40" s="19" t="s">
        <v>24</v>
      </c>
      <c r="C40" s="19" t="s">
        <v>26</v>
      </c>
      <c r="D40" s="19" t="s">
        <v>95</v>
      </c>
      <c r="E40" s="20"/>
      <c r="F40" s="19" t="s">
        <v>29</v>
      </c>
      <c r="G40" s="19" t="s">
        <v>31</v>
      </c>
      <c r="H40" s="19" t="s">
        <v>28</v>
      </c>
      <c r="I40" s="20"/>
      <c r="J40" s="20"/>
      <c r="K40" s="21">
        <v>47</v>
      </c>
      <c r="L40" s="21">
        <v>44.76</v>
      </c>
      <c r="M40" s="21">
        <v>52.62</v>
      </c>
      <c r="N40" s="21">
        <v>56.53</v>
      </c>
      <c r="O40" s="21">
        <v>70.72</v>
      </c>
      <c r="P40" s="21">
        <v>72.58</v>
      </c>
      <c r="Q40" s="21">
        <v>79.05</v>
      </c>
      <c r="R40" s="21">
        <v>80.7</v>
      </c>
      <c r="S40" s="21">
        <v>64.459999999999994</v>
      </c>
      <c r="T40" s="21">
        <v>63.79</v>
      </c>
      <c r="U40" s="21">
        <v>147.52000000000001</v>
      </c>
      <c r="V40" s="21">
        <v>220.22</v>
      </c>
      <c r="W40" s="22">
        <v>999.94999999999993</v>
      </c>
    </row>
    <row r="41" spans="1:23" ht="14.4" x14ac:dyDescent="0.3">
      <c r="A41" s="18">
        <v>342313768</v>
      </c>
      <c r="B41" s="19" t="s">
        <v>24</v>
      </c>
      <c r="C41" s="19" t="s">
        <v>26</v>
      </c>
      <c r="D41" s="19" t="s">
        <v>96</v>
      </c>
      <c r="E41" s="19" t="s">
        <v>27</v>
      </c>
      <c r="F41" s="19" t="s">
        <v>29</v>
      </c>
      <c r="G41" s="19" t="s">
        <v>31</v>
      </c>
      <c r="H41" s="19" t="s">
        <v>28</v>
      </c>
      <c r="I41" s="20"/>
      <c r="J41" s="20"/>
      <c r="K41" s="21">
        <v>766.05</v>
      </c>
      <c r="L41" s="21">
        <v>681.61</v>
      </c>
      <c r="M41" s="21">
        <v>665.16</v>
      </c>
      <c r="N41" s="21">
        <v>644.44000000000005</v>
      </c>
      <c r="O41" s="21">
        <v>665.52</v>
      </c>
      <c r="P41" s="21">
        <v>643.79999999999995</v>
      </c>
      <c r="Q41" s="21">
        <v>665.53</v>
      </c>
      <c r="R41" s="21">
        <v>665.76</v>
      </c>
      <c r="S41" s="21">
        <v>644</v>
      </c>
      <c r="T41" s="21">
        <v>665.18</v>
      </c>
      <c r="U41" s="21">
        <v>644.20000000000005</v>
      </c>
      <c r="V41" s="21">
        <v>673.74</v>
      </c>
      <c r="W41" s="22">
        <v>8024.99</v>
      </c>
    </row>
    <row r="42" spans="1:23" ht="14.4" hidden="1" x14ac:dyDescent="0.3">
      <c r="A42" s="18">
        <v>342323597</v>
      </c>
      <c r="B42" s="19" t="s">
        <v>24</v>
      </c>
      <c r="C42" s="19" t="s">
        <v>26</v>
      </c>
      <c r="D42" s="19" t="s">
        <v>97</v>
      </c>
      <c r="E42" s="19" t="s">
        <v>98</v>
      </c>
      <c r="F42" s="19" t="s">
        <v>29</v>
      </c>
      <c r="G42" s="19" t="s">
        <v>31</v>
      </c>
      <c r="H42" s="19" t="s">
        <v>28</v>
      </c>
      <c r="I42" s="20"/>
      <c r="J42" s="20"/>
      <c r="K42" s="21">
        <v>1099.32</v>
      </c>
      <c r="L42" s="21">
        <v>1027.68</v>
      </c>
      <c r="M42" s="21">
        <v>1098.8599999999999</v>
      </c>
      <c r="N42" s="21">
        <v>1063.8800000000001</v>
      </c>
      <c r="O42" s="21">
        <v>1464.52</v>
      </c>
      <c r="P42" s="21">
        <v>1640.47</v>
      </c>
      <c r="Q42" s="21">
        <v>1499.76</v>
      </c>
      <c r="R42" s="21">
        <v>1338.84</v>
      </c>
      <c r="S42" s="21">
        <v>1101.92</v>
      </c>
      <c r="T42" s="21">
        <v>1098.6199999999999</v>
      </c>
      <c r="U42" s="21">
        <v>1063.02</v>
      </c>
      <c r="V42" s="21">
        <v>1098.3699999999999</v>
      </c>
      <c r="W42" s="22">
        <v>14595.259999999998</v>
      </c>
    </row>
    <row r="43" spans="1:23" ht="14.4" x14ac:dyDescent="0.3">
      <c r="A43" s="18">
        <v>342323624</v>
      </c>
      <c r="B43" s="19" t="s">
        <v>24</v>
      </c>
      <c r="C43" s="19" t="s">
        <v>26</v>
      </c>
      <c r="D43" s="19" t="s">
        <v>99</v>
      </c>
      <c r="E43" s="19" t="s">
        <v>27</v>
      </c>
      <c r="F43" s="19" t="s">
        <v>29</v>
      </c>
      <c r="G43" s="19" t="s">
        <v>31</v>
      </c>
      <c r="H43" s="19" t="s">
        <v>28</v>
      </c>
      <c r="I43" s="20"/>
      <c r="J43" s="20"/>
      <c r="K43" s="21">
        <v>1759.91</v>
      </c>
      <c r="L43" s="21">
        <v>1646.63</v>
      </c>
      <c r="M43" s="21">
        <v>1471.03</v>
      </c>
      <c r="N43" s="21">
        <v>1246.8399999999999</v>
      </c>
      <c r="O43" s="21">
        <v>1288.52</v>
      </c>
      <c r="P43" s="21">
        <v>1247</v>
      </c>
      <c r="Q43" s="21">
        <v>1198.75</v>
      </c>
      <c r="R43" s="21">
        <v>1172.56</v>
      </c>
      <c r="S43" s="21">
        <v>1291.4100000000001</v>
      </c>
      <c r="T43" s="21">
        <v>1346.02</v>
      </c>
      <c r="U43" s="21">
        <v>1569.49</v>
      </c>
      <c r="V43" s="21">
        <v>1759.7</v>
      </c>
      <c r="W43" s="22">
        <v>16997.86</v>
      </c>
    </row>
    <row r="44" spans="1:23" ht="14.4" x14ac:dyDescent="0.3">
      <c r="A44" s="18">
        <v>342325634</v>
      </c>
      <c r="B44" s="19" t="s">
        <v>24</v>
      </c>
      <c r="C44" s="19" t="s">
        <v>26</v>
      </c>
      <c r="D44" s="19" t="s">
        <v>100</v>
      </c>
      <c r="E44" s="19" t="s">
        <v>27</v>
      </c>
      <c r="F44" s="19" t="s">
        <v>29</v>
      </c>
      <c r="G44" s="19" t="s">
        <v>31</v>
      </c>
      <c r="H44" s="19" t="s">
        <v>28</v>
      </c>
      <c r="I44" s="20"/>
      <c r="J44" s="20"/>
      <c r="K44" s="21">
        <v>2592</v>
      </c>
      <c r="L44" s="21">
        <v>2426.12</v>
      </c>
      <c r="M44" s="21">
        <v>2375.59</v>
      </c>
      <c r="N44" s="21">
        <v>2007.05</v>
      </c>
      <c r="O44" s="21">
        <v>2074.36</v>
      </c>
      <c r="P44" s="21">
        <v>2007.58</v>
      </c>
      <c r="Q44" s="21">
        <v>2086.89</v>
      </c>
      <c r="R44" s="21">
        <v>2091.96</v>
      </c>
      <c r="S44" s="21">
        <v>2298.92</v>
      </c>
      <c r="T44" s="21">
        <v>2432.2600000000002</v>
      </c>
      <c r="U44" s="21">
        <v>2549.79</v>
      </c>
      <c r="V44" s="21">
        <v>2696.42</v>
      </c>
      <c r="W44" s="22">
        <v>27638.940000000002</v>
      </c>
    </row>
    <row r="45" spans="1:23" ht="14.4" x14ac:dyDescent="0.3">
      <c r="A45" s="18">
        <v>342332955</v>
      </c>
      <c r="B45" s="19" t="s">
        <v>24</v>
      </c>
      <c r="C45" s="19" t="s">
        <v>26</v>
      </c>
      <c r="D45" s="19" t="s">
        <v>101</v>
      </c>
      <c r="E45" s="20"/>
      <c r="F45" s="19" t="s">
        <v>29</v>
      </c>
      <c r="G45" s="19" t="s">
        <v>31</v>
      </c>
      <c r="H45" s="19" t="s">
        <v>28</v>
      </c>
      <c r="I45" s="20"/>
      <c r="J45" s="20"/>
      <c r="K45" s="21">
        <v>1786.65</v>
      </c>
      <c r="L45" s="21">
        <v>1579.75</v>
      </c>
      <c r="M45" s="21">
        <v>1526.75</v>
      </c>
      <c r="N45" s="21">
        <v>1477.5</v>
      </c>
      <c r="O45" s="21">
        <v>1301.49</v>
      </c>
      <c r="P45" s="21">
        <v>1259.5</v>
      </c>
      <c r="Q45" s="21">
        <v>1352.11</v>
      </c>
      <c r="R45" s="21">
        <v>1369.75</v>
      </c>
      <c r="S45" s="21">
        <v>1573</v>
      </c>
      <c r="T45" s="21">
        <v>1642.44</v>
      </c>
      <c r="U45" s="21">
        <v>1743.15</v>
      </c>
      <c r="V45" s="21">
        <v>1394.52</v>
      </c>
      <c r="W45" s="22">
        <v>18006.61</v>
      </c>
    </row>
    <row r="46" spans="1:23" ht="14.4" hidden="1" x14ac:dyDescent="0.3">
      <c r="A46" s="18">
        <v>342336505</v>
      </c>
      <c r="B46" s="19" t="s">
        <v>24</v>
      </c>
      <c r="C46" s="19" t="s">
        <v>26</v>
      </c>
      <c r="D46" s="19" t="s">
        <v>102</v>
      </c>
      <c r="E46" s="19" t="s">
        <v>103</v>
      </c>
      <c r="F46" s="19" t="s">
        <v>29</v>
      </c>
      <c r="G46" s="19" t="s">
        <v>30</v>
      </c>
      <c r="H46" s="19" t="s">
        <v>39</v>
      </c>
      <c r="I46" s="20"/>
      <c r="J46" s="20"/>
      <c r="K46" s="21">
        <v>34758</v>
      </c>
      <c r="L46" s="21">
        <v>32322</v>
      </c>
      <c r="M46" s="21">
        <v>27510</v>
      </c>
      <c r="N46" s="21">
        <v>21900</v>
      </c>
      <c r="O46" s="21">
        <v>25386</v>
      </c>
      <c r="P46" s="21">
        <v>34536</v>
      </c>
      <c r="Q46" s="21">
        <v>41136</v>
      </c>
      <c r="R46" s="21">
        <v>37974</v>
      </c>
      <c r="S46" s="21">
        <v>34404</v>
      </c>
      <c r="T46" s="21">
        <v>26250</v>
      </c>
      <c r="U46" s="21">
        <v>26256</v>
      </c>
      <c r="V46" s="21">
        <v>32904</v>
      </c>
      <c r="W46" s="22">
        <v>375336</v>
      </c>
    </row>
    <row r="47" spans="1:23" ht="14.4" x14ac:dyDescent="0.3">
      <c r="A47" s="18">
        <v>342337735</v>
      </c>
      <c r="B47" s="19" t="s">
        <v>24</v>
      </c>
      <c r="C47" s="19" t="s">
        <v>26</v>
      </c>
      <c r="D47" s="19" t="s">
        <v>104</v>
      </c>
      <c r="E47" s="20"/>
      <c r="F47" s="19" t="s">
        <v>29</v>
      </c>
      <c r="G47" s="19" t="s">
        <v>30</v>
      </c>
      <c r="H47" s="19" t="s">
        <v>28</v>
      </c>
      <c r="I47" s="20"/>
      <c r="J47" s="20"/>
      <c r="K47" s="21">
        <v>5155</v>
      </c>
      <c r="L47" s="21">
        <v>4316</v>
      </c>
      <c r="M47" s="21">
        <v>4278</v>
      </c>
      <c r="N47" s="21">
        <v>3818</v>
      </c>
      <c r="O47" s="21">
        <v>3648</v>
      </c>
      <c r="P47" s="21">
        <v>3391</v>
      </c>
      <c r="Q47" s="21">
        <v>3587</v>
      </c>
      <c r="R47" s="21">
        <v>3846</v>
      </c>
      <c r="S47" s="21">
        <v>4045</v>
      </c>
      <c r="T47" s="21">
        <v>4544</v>
      </c>
      <c r="U47" s="21">
        <v>4621</v>
      </c>
      <c r="V47" s="21">
        <v>4937</v>
      </c>
      <c r="W47" s="22">
        <v>50186</v>
      </c>
    </row>
    <row r="48" spans="1:23" ht="14.4" x14ac:dyDescent="0.3">
      <c r="A48" s="18">
        <v>342337786</v>
      </c>
      <c r="B48" s="19" t="s">
        <v>24</v>
      </c>
      <c r="C48" s="19" t="s">
        <v>26</v>
      </c>
      <c r="D48" s="19" t="s">
        <v>105</v>
      </c>
      <c r="E48" s="20"/>
      <c r="F48" s="19" t="s">
        <v>29</v>
      </c>
      <c r="G48" s="19" t="s">
        <v>30</v>
      </c>
      <c r="H48" s="19" t="s">
        <v>28</v>
      </c>
      <c r="I48" s="20"/>
      <c r="J48" s="20"/>
      <c r="K48" s="21">
        <v>4114</v>
      </c>
      <c r="L48" s="21">
        <v>3636</v>
      </c>
      <c r="M48" s="21">
        <v>3583</v>
      </c>
      <c r="N48" s="21">
        <v>3196</v>
      </c>
      <c r="O48" s="21">
        <v>3039</v>
      </c>
      <c r="P48" s="21">
        <v>2833</v>
      </c>
      <c r="Q48" s="21">
        <v>2885</v>
      </c>
      <c r="R48" s="21">
        <v>3229</v>
      </c>
      <c r="S48" s="21">
        <v>3375</v>
      </c>
      <c r="T48" s="21">
        <v>3759</v>
      </c>
      <c r="U48" s="21">
        <v>3845</v>
      </c>
      <c r="V48" s="21">
        <v>4034</v>
      </c>
      <c r="W48" s="22">
        <v>41528</v>
      </c>
    </row>
    <row r="49" spans="1:23" ht="14.4" x14ac:dyDescent="0.3">
      <c r="A49" s="18">
        <v>342341052</v>
      </c>
      <c r="B49" s="19" t="s">
        <v>407</v>
      </c>
      <c r="C49" s="19" t="s">
        <v>26</v>
      </c>
      <c r="D49" s="19" t="s">
        <v>410</v>
      </c>
      <c r="E49" s="20"/>
      <c r="F49" s="19" t="s">
        <v>29</v>
      </c>
      <c r="G49" s="19" t="s">
        <v>31</v>
      </c>
      <c r="H49" s="19" t="s">
        <v>28</v>
      </c>
      <c r="I49" s="20"/>
      <c r="J49" s="20"/>
      <c r="K49" s="21">
        <v>51.98</v>
      </c>
      <c r="L49" s="21">
        <v>44.61</v>
      </c>
      <c r="M49" s="21">
        <v>57.74</v>
      </c>
      <c r="N49" s="21">
        <v>60.5</v>
      </c>
      <c r="O49" s="21">
        <v>65.52</v>
      </c>
      <c r="P49" s="21">
        <v>64.42</v>
      </c>
      <c r="Q49" s="21">
        <v>726.84</v>
      </c>
      <c r="R49" s="21">
        <v>956.5</v>
      </c>
      <c r="S49" s="21">
        <v>1024.17</v>
      </c>
      <c r="T49" s="21">
        <v>1095.33</v>
      </c>
      <c r="U49" s="21">
        <v>353.33</v>
      </c>
      <c r="V49" s="21"/>
      <c r="W49" s="22">
        <v>4500.9400000000005</v>
      </c>
    </row>
    <row r="50" spans="1:23" ht="14.4" hidden="1" x14ac:dyDescent="0.3">
      <c r="A50" s="18">
        <v>342346298</v>
      </c>
      <c r="B50" s="19" t="s">
        <v>24</v>
      </c>
      <c r="C50" s="19" t="s">
        <v>26</v>
      </c>
      <c r="D50" s="19" t="s">
        <v>106</v>
      </c>
      <c r="E50" s="19" t="s">
        <v>107</v>
      </c>
      <c r="F50" s="19" t="s">
        <v>29</v>
      </c>
      <c r="G50" s="19" t="s">
        <v>31</v>
      </c>
      <c r="H50" s="19" t="s">
        <v>28</v>
      </c>
      <c r="I50" s="20"/>
      <c r="J50" s="20"/>
      <c r="K50" s="21">
        <v>56.66</v>
      </c>
      <c r="L50" s="21">
        <v>54.77</v>
      </c>
      <c r="M50" s="21">
        <v>96.63</v>
      </c>
      <c r="N50" s="21">
        <v>104.26</v>
      </c>
      <c r="O50" s="21">
        <v>165.96</v>
      </c>
      <c r="P50" s="21">
        <v>177.04</v>
      </c>
      <c r="Q50" s="21">
        <v>158.11000000000001</v>
      </c>
      <c r="R50" s="21">
        <v>150.86000000000001</v>
      </c>
      <c r="S50" s="21">
        <v>346.55</v>
      </c>
      <c r="T50" s="21">
        <v>399.55</v>
      </c>
      <c r="U50" s="21">
        <v>318.51</v>
      </c>
      <c r="V50" s="21">
        <v>307.7</v>
      </c>
      <c r="W50" s="22">
        <v>2336.6</v>
      </c>
    </row>
    <row r="51" spans="1:23" ht="14.4" hidden="1" x14ac:dyDescent="0.3">
      <c r="A51" s="18">
        <v>342348974</v>
      </c>
      <c r="B51" s="19" t="s">
        <v>24</v>
      </c>
      <c r="C51" s="19" t="s">
        <v>26</v>
      </c>
      <c r="D51" s="19" t="s">
        <v>108</v>
      </c>
      <c r="E51" s="19" t="s">
        <v>107</v>
      </c>
      <c r="F51" s="19" t="s">
        <v>29</v>
      </c>
      <c r="G51" s="19" t="s">
        <v>31</v>
      </c>
      <c r="H51" s="19" t="s">
        <v>28</v>
      </c>
      <c r="I51" s="20"/>
      <c r="J51" s="20"/>
      <c r="K51" s="21">
        <v>98.67</v>
      </c>
      <c r="L51" s="21">
        <v>74.11</v>
      </c>
      <c r="M51" s="21">
        <v>149.69</v>
      </c>
      <c r="N51" s="21">
        <v>164.75</v>
      </c>
      <c r="O51" s="21">
        <v>331.16</v>
      </c>
      <c r="P51" s="21">
        <v>365.9</v>
      </c>
      <c r="Q51" s="21">
        <v>376.17</v>
      </c>
      <c r="R51" s="21">
        <v>375.61</v>
      </c>
      <c r="S51" s="21">
        <v>350.66</v>
      </c>
      <c r="T51" s="21">
        <v>359.69</v>
      </c>
      <c r="U51" s="21">
        <v>169.81</v>
      </c>
      <c r="V51" s="21">
        <v>119.4</v>
      </c>
      <c r="W51" s="22">
        <v>2935.6200000000003</v>
      </c>
    </row>
    <row r="52" spans="1:23" ht="14.4" x14ac:dyDescent="0.3">
      <c r="A52" s="18">
        <v>342355890</v>
      </c>
      <c r="B52" s="19" t="s">
        <v>24</v>
      </c>
      <c r="C52" s="19" t="s">
        <v>26</v>
      </c>
      <c r="D52" s="19" t="s">
        <v>109</v>
      </c>
      <c r="E52" s="20"/>
      <c r="F52" s="19" t="s">
        <v>29</v>
      </c>
      <c r="G52" s="19" t="s">
        <v>30</v>
      </c>
      <c r="H52" s="19" t="s">
        <v>28</v>
      </c>
      <c r="I52" s="20"/>
      <c r="J52" s="20"/>
      <c r="K52" s="21">
        <v>4011</v>
      </c>
      <c r="L52" s="21">
        <v>3455</v>
      </c>
      <c r="M52" s="21">
        <v>3351</v>
      </c>
      <c r="N52" s="21">
        <v>3307</v>
      </c>
      <c r="O52" s="21">
        <v>2525</v>
      </c>
      <c r="P52" s="21">
        <v>2248</v>
      </c>
      <c r="Q52" s="21">
        <v>3394</v>
      </c>
      <c r="R52" s="21">
        <v>3831</v>
      </c>
      <c r="S52" s="21">
        <v>4067</v>
      </c>
      <c r="T52" s="21">
        <v>4425</v>
      </c>
      <c r="U52" s="21">
        <v>4866</v>
      </c>
      <c r="V52" s="21">
        <v>1429</v>
      </c>
      <c r="W52" s="22">
        <v>40909</v>
      </c>
    </row>
    <row r="53" spans="1:23" ht="14.4" hidden="1" x14ac:dyDescent="0.3">
      <c r="A53" s="18">
        <v>342358246</v>
      </c>
      <c r="B53" s="19" t="s">
        <v>24</v>
      </c>
      <c r="C53" s="19" t="s">
        <v>26</v>
      </c>
      <c r="D53" s="19" t="s">
        <v>110</v>
      </c>
      <c r="E53" s="19" t="s">
        <v>111</v>
      </c>
      <c r="F53" s="19" t="s">
        <v>29</v>
      </c>
      <c r="G53" s="19" t="s">
        <v>30</v>
      </c>
      <c r="H53" s="19" t="s">
        <v>39</v>
      </c>
      <c r="I53" s="20"/>
      <c r="J53" s="20"/>
      <c r="K53" s="21">
        <v>6688</v>
      </c>
      <c r="L53" s="21">
        <v>6142</v>
      </c>
      <c r="M53" s="21">
        <v>6150</v>
      </c>
      <c r="N53" s="21">
        <v>5204</v>
      </c>
      <c r="O53" s="21">
        <v>5688</v>
      </c>
      <c r="P53" s="21">
        <v>6518</v>
      </c>
      <c r="Q53" s="21">
        <v>7076</v>
      </c>
      <c r="R53" s="21">
        <v>6880</v>
      </c>
      <c r="S53" s="21">
        <v>6034</v>
      </c>
      <c r="T53" s="21">
        <v>5264</v>
      </c>
      <c r="U53" s="21">
        <v>5638</v>
      </c>
      <c r="V53" s="21">
        <v>6646</v>
      </c>
      <c r="W53" s="22">
        <v>73928</v>
      </c>
    </row>
    <row r="54" spans="1:23" ht="14.4" hidden="1" x14ac:dyDescent="0.3">
      <c r="A54" s="18">
        <v>342361645</v>
      </c>
      <c r="B54" s="19" t="s">
        <v>24</v>
      </c>
      <c r="C54" s="19" t="s">
        <v>26</v>
      </c>
      <c r="D54" s="19" t="s">
        <v>112</v>
      </c>
      <c r="E54" s="19" t="s">
        <v>113</v>
      </c>
      <c r="F54" s="19" t="s">
        <v>29</v>
      </c>
      <c r="G54" s="19" t="s">
        <v>30</v>
      </c>
      <c r="H54" s="19" t="s">
        <v>39</v>
      </c>
      <c r="I54" s="20"/>
      <c r="J54" s="20"/>
      <c r="K54" s="21">
        <v>6648</v>
      </c>
      <c r="L54" s="21">
        <v>5388</v>
      </c>
      <c r="M54" s="21">
        <v>4206</v>
      </c>
      <c r="N54" s="21">
        <v>3444</v>
      </c>
      <c r="O54" s="21">
        <v>3798</v>
      </c>
      <c r="P54" s="21">
        <v>3900</v>
      </c>
      <c r="Q54" s="21">
        <v>4488</v>
      </c>
      <c r="R54" s="21">
        <v>9498</v>
      </c>
      <c r="S54" s="21">
        <v>5154</v>
      </c>
      <c r="T54" s="21">
        <v>4746</v>
      </c>
      <c r="U54" s="21">
        <v>5034</v>
      </c>
      <c r="V54" s="21">
        <v>5934</v>
      </c>
      <c r="W54" s="22">
        <v>62238</v>
      </c>
    </row>
    <row r="55" spans="1:23" ht="14.4" x14ac:dyDescent="0.3">
      <c r="A55" s="18">
        <v>342366778</v>
      </c>
      <c r="B55" s="19" t="s">
        <v>24</v>
      </c>
      <c r="C55" s="19" t="s">
        <v>26</v>
      </c>
      <c r="D55" s="19" t="s">
        <v>114</v>
      </c>
      <c r="E55" s="20"/>
      <c r="F55" s="19" t="s">
        <v>29</v>
      </c>
      <c r="G55" s="19" t="s">
        <v>30</v>
      </c>
      <c r="H55" s="19" t="s">
        <v>28</v>
      </c>
      <c r="I55" s="20"/>
      <c r="J55" s="20"/>
      <c r="K55" s="21">
        <v>6672</v>
      </c>
      <c r="L55" s="21">
        <v>5910</v>
      </c>
      <c r="M55" s="21">
        <v>5845</v>
      </c>
      <c r="N55" s="21">
        <v>5200</v>
      </c>
      <c r="O55" s="21">
        <v>4976</v>
      </c>
      <c r="P55" s="21">
        <v>4628</v>
      </c>
      <c r="Q55" s="21">
        <v>4891</v>
      </c>
      <c r="R55" s="21">
        <v>5192</v>
      </c>
      <c r="S55" s="21">
        <v>5614</v>
      </c>
      <c r="T55" s="21">
        <v>6312</v>
      </c>
      <c r="U55" s="21">
        <v>6479</v>
      </c>
      <c r="V55" s="21">
        <v>1779</v>
      </c>
      <c r="W55" s="22">
        <v>63498</v>
      </c>
    </row>
    <row r="56" spans="1:23" ht="14.4" x14ac:dyDescent="0.3">
      <c r="A56" s="18">
        <v>342370336</v>
      </c>
      <c r="B56" s="19" t="s">
        <v>24</v>
      </c>
      <c r="C56" s="19" t="s">
        <v>26</v>
      </c>
      <c r="D56" s="19" t="s">
        <v>115</v>
      </c>
      <c r="E56" s="19" t="s">
        <v>116</v>
      </c>
      <c r="F56" s="19" t="s">
        <v>29</v>
      </c>
      <c r="G56" s="19" t="s">
        <v>31</v>
      </c>
      <c r="H56" s="19" t="s">
        <v>28</v>
      </c>
      <c r="I56" s="20"/>
      <c r="J56" s="20"/>
      <c r="K56" s="21">
        <v>1157.5</v>
      </c>
      <c r="L56" s="21">
        <v>1077.97</v>
      </c>
      <c r="M56" s="21">
        <v>1020.97</v>
      </c>
      <c r="N56" s="21">
        <v>957.54</v>
      </c>
      <c r="O56" s="21">
        <v>891.5</v>
      </c>
      <c r="P56" s="21">
        <v>840</v>
      </c>
      <c r="Q56" s="21">
        <v>903.27</v>
      </c>
      <c r="R56" s="21">
        <v>908.5</v>
      </c>
      <c r="S56" s="21">
        <v>1015.25</v>
      </c>
      <c r="T56" s="21">
        <v>1070.73</v>
      </c>
      <c r="U56" s="21">
        <v>1115.74</v>
      </c>
      <c r="V56" s="21">
        <v>1173.49</v>
      </c>
      <c r="W56" s="22">
        <v>12132.46</v>
      </c>
    </row>
    <row r="57" spans="1:23" ht="14.4" x14ac:dyDescent="0.3">
      <c r="A57" s="18">
        <v>342377076</v>
      </c>
      <c r="B57" s="19" t="s">
        <v>24</v>
      </c>
      <c r="C57" s="19" t="s">
        <v>26</v>
      </c>
      <c r="D57" s="19" t="s">
        <v>117</v>
      </c>
      <c r="E57" s="20"/>
      <c r="F57" s="19" t="s">
        <v>29</v>
      </c>
      <c r="G57" s="19" t="s">
        <v>30</v>
      </c>
      <c r="H57" s="19" t="s">
        <v>28</v>
      </c>
      <c r="I57" s="20"/>
      <c r="J57" s="20"/>
      <c r="K57" s="21">
        <v>5668</v>
      </c>
      <c r="L57" s="21">
        <v>4943</v>
      </c>
      <c r="M57" s="21">
        <v>4873</v>
      </c>
      <c r="N57" s="21">
        <v>4337</v>
      </c>
      <c r="O57" s="21">
        <v>4161</v>
      </c>
      <c r="P57" s="21">
        <v>3860</v>
      </c>
      <c r="Q57" s="21">
        <v>4077</v>
      </c>
      <c r="R57" s="21">
        <v>4438</v>
      </c>
      <c r="S57" s="21">
        <v>4672</v>
      </c>
      <c r="T57" s="21">
        <v>5268</v>
      </c>
      <c r="U57" s="21">
        <v>5082</v>
      </c>
      <c r="V57" s="21">
        <v>5615</v>
      </c>
      <c r="W57" s="22">
        <v>56994</v>
      </c>
    </row>
    <row r="58" spans="1:23" ht="14.4" x14ac:dyDescent="0.3">
      <c r="A58" s="18">
        <v>342377790</v>
      </c>
      <c r="B58" s="19" t="s">
        <v>24</v>
      </c>
      <c r="C58" s="19" t="s">
        <v>26</v>
      </c>
      <c r="D58" s="19" t="s">
        <v>118</v>
      </c>
      <c r="E58" s="20"/>
      <c r="F58" s="19" t="s">
        <v>29</v>
      </c>
      <c r="G58" s="19" t="s">
        <v>31</v>
      </c>
      <c r="H58" s="19" t="s">
        <v>28</v>
      </c>
      <c r="I58" s="20"/>
      <c r="J58" s="20"/>
      <c r="K58" s="21">
        <v>474.63</v>
      </c>
      <c r="L58" s="21">
        <v>445.27</v>
      </c>
      <c r="M58" s="21">
        <v>450.84</v>
      </c>
      <c r="N58" s="21">
        <v>397.77</v>
      </c>
      <c r="O58" s="21">
        <v>509.55</v>
      </c>
      <c r="P58" s="21">
        <v>553.33000000000004</v>
      </c>
      <c r="Q58" s="21">
        <v>547.54</v>
      </c>
      <c r="R58" s="21">
        <v>527.58000000000004</v>
      </c>
      <c r="S58" s="21">
        <v>234.33</v>
      </c>
      <c r="T58" s="21">
        <v>185.06</v>
      </c>
      <c r="U58" s="21">
        <v>353.81</v>
      </c>
      <c r="V58" s="21">
        <v>455.88</v>
      </c>
      <c r="W58" s="22">
        <v>5135.5900000000011</v>
      </c>
    </row>
    <row r="59" spans="1:23" ht="14.4" x14ac:dyDescent="0.3">
      <c r="A59" s="18">
        <v>342378663</v>
      </c>
      <c r="B59" s="19" t="s">
        <v>24</v>
      </c>
      <c r="C59" s="19" t="s">
        <v>26</v>
      </c>
      <c r="D59" s="19" t="s">
        <v>119</v>
      </c>
      <c r="E59" s="19" t="s">
        <v>120</v>
      </c>
      <c r="F59" s="19" t="s">
        <v>29</v>
      </c>
      <c r="G59" s="19" t="s">
        <v>31</v>
      </c>
      <c r="H59" s="19" t="s">
        <v>28</v>
      </c>
      <c r="I59" s="20"/>
      <c r="J59" s="20"/>
      <c r="K59" s="21">
        <v>219.14</v>
      </c>
      <c r="L59" s="21">
        <v>204.81</v>
      </c>
      <c r="M59" s="21">
        <v>250.93</v>
      </c>
      <c r="N59" s="21">
        <v>368.75</v>
      </c>
      <c r="O59" s="21">
        <v>281.7</v>
      </c>
      <c r="P59" s="21">
        <v>211.9</v>
      </c>
      <c r="Q59" s="21">
        <v>218.85</v>
      </c>
      <c r="R59" s="21">
        <v>218.75</v>
      </c>
      <c r="S59" s="21">
        <v>211.79</v>
      </c>
      <c r="T59" s="21">
        <v>218.87</v>
      </c>
      <c r="U59" s="21">
        <v>211.78</v>
      </c>
      <c r="V59" s="21">
        <v>218.82</v>
      </c>
      <c r="W59" s="22">
        <v>2836.0900000000006</v>
      </c>
    </row>
    <row r="60" spans="1:23" ht="14.4" x14ac:dyDescent="0.3">
      <c r="A60" s="18">
        <v>342381732</v>
      </c>
      <c r="B60" s="19" t="s">
        <v>407</v>
      </c>
      <c r="C60" s="19" t="s">
        <v>26</v>
      </c>
      <c r="D60" s="19" t="s">
        <v>411</v>
      </c>
      <c r="E60" s="20"/>
      <c r="F60" s="19" t="s">
        <v>29</v>
      </c>
      <c r="G60" s="19" t="s">
        <v>31</v>
      </c>
      <c r="H60" s="19" t="s">
        <v>28</v>
      </c>
      <c r="I60" s="20"/>
      <c r="J60" s="20"/>
      <c r="K60" s="21">
        <v>650</v>
      </c>
      <c r="L60" s="21">
        <v>607.14</v>
      </c>
      <c r="M60" s="21">
        <v>649.1</v>
      </c>
      <c r="N60" s="21">
        <v>628.26</v>
      </c>
      <c r="O60" s="21">
        <v>649.39</v>
      </c>
      <c r="P60" s="21">
        <v>628.52</v>
      </c>
      <c r="Q60" s="21">
        <v>1033.04</v>
      </c>
      <c r="R60" s="21">
        <v>1189.96</v>
      </c>
      <c r="S60" s="21">
        <v>1152.44</v>
      </c>
      <c r="T60" s="21">
        <v>192.09</v>
      </c>
      <c r="U60" s="21"/>
      <c r="V60" s="21"/>
      <c r="W60" s="22">
        <v>7379.9400000000005</v>
      </c>
    </row>
    <row r="61" spans="1:23" ht="14.4" hidden="1" x14ac:dyDescent="0.3">
      <c r="A61" s="18">
        <v>342382958</v>
      </c>
      <c r="B61" s="19" t="s">
        <v>24</v>
      </c>
      <c r="C61" s="19" t="s">
        <v>26</v>
      </c>
      <c r="D61" s="19" t="s">
        <v>121</v>
      </c>
      <c r="E61" s="19" t="s">
        <v>122</v>
      </c>
      <c r="F61" s="19" t="s">
        <v>29</v>
      </c>
      <c r="G61" s="19" t="s">
        <v>31</v>
      </c>
      <c r="H61" s="19" t="s">
        <v>28</v>
      </c>
      <c r="I61" s="20"/>
      <c r="J61" s="20"/>
      <c r="K61" s="21">
        <v>649.71</v>
      </c>
      <c r="L61" s="21">
        <v>676.66</v>
      </c>
      <c r="M61" s="21">
        <v>461.12</v>
      </c>
      <c r="N61" s="21">
        <v>325.42</v>
      </c>
      <c r="O61" s="21">
        <v>664.79</v>
      </c>
      <c r="P61" s="21">
        <v>753.93</v>
      </c>
      <c r="Q61" s="21">
        <v>736.72</v>
      </c>
      <c r="R61" s="21">
        <v>722</v>
      </c>
      <c r="S61" s="21">
        <v>617.59</v>
      </c>
      <c r="T61" s="21">
        <v>607.69000000000005</v>
      </c>
      <c r="U61" s="21">
        <v>601.52</v>
      </c>
      <c r="V61" s="21">
        <v>628.5</v>
      </c>
      <c r="W61" s="22">
        <v>7445.65</v>
      </c>
    </row>
    <row r="62" spans="1:23" ht="14.4" hidden="1" x14ac:dyDescent="0.3">
      <c r="A62" s="18">
        <v>342388580</v>
      </c>
      <c r="B62" s="19" t="s">
        <v>24</v>
      </c>
      <c r="C62" s="19" t="s">
        <v>26</v>
      </c>
      <c r="D62" s="19" t="s">
        <v>123</v>
      </c>
      <c r="E62" s="19" t="s">
        <v>124</v>
      </c>
      <c r="F62" s="19" t="s">
        <v>29</v>
      </c>
      <c r="G62" s="19" t="s">
        <v>31</v>
      </c>
      <c r="H62" s="19" t="s">
        <v>39</v>
      </c>
      <c r="I62" s="20"/>
      <c r="J62" s="20"/>
      <c r="K62" s="21">
        <v>1928</v>
      </c>
      <c r="L62" s="21">
        <v>2172</v>
      </c>
      <c r="M62" s="21">
        <v>1994</v>
      </c>
      <c r="N62" s="21">
        <v>1510</v>
      </c>
      <c r="O62" s="21">
        <v>2016</v>
      </c>
      <c r="P62" s="21">
        <v>2104</v>
      </c>
      <c r="Q62" s="21">
        <v>1954</v>
      </c>
      <c r="R62" s="21">
        <v>1982</v>
      </c>
      <c r="S62" s="21">
        <v>2212</v>
      </c>
      <c r="T62" s="21">
        <v>1284</v>
      </c>
      <c r="U62" s="21">
        <v>1208</v>
      </c>
      <c r="V62" s="21">
        <v>1972</v>
      </c>
      <c r="W62" s="22">
        <v>22336</v>
      </c>
    </row>
    <row r="63" spans="1:23" ht="14.4" hidden="1" x14ac:dyDescent="0.3">
      <c r="A63" s="18">
        <v>342392769</v>
      </c>
      <c r="B63" s="19" t="s">
        <v>407</v>
      </c>
      <c r="C63" s="19" t="s">
        <v>26</v>
      </c>
      <c r="D63" s="19" t="s">
        <v>412</v>
      </c>
      <c r="E63" s="19" t="s">
        <v>48</v>
      </c>
      <c r="F63" s="19" t="s">
        <v>29</v>
      </c>
      <c r="G63" s="19" t="s">
        <v>31</v>
      </c>
      <c r="H63" s="19" t="s">
        <v>28</v>
      </c>
      <c r="I63" s="20"/>
      <c r="J63" s="20"/>
      <c r="K63" s="21">
        <v>836</v>
      </c>
      <c r="L63" s="21">
        <v>781.76</v>
      </c>
      <c r="M63" s="21">
        <v>835.73</v>
      </c>
      <c r="N63" s="21">
        <v>808.84</v>
      </c>
      <c r="O63" s="21">
        <v>835.94</v>
      </c>
      <c r="P63" s="21">
        <v>809.03</v>
      </c>
      <c r="Q63" s="21">
        <v>835.97</v>
      </c>
      <c r="R63" s="21">
        <v>835.96</v>
      </c>
      <c r="S63" s="21">
        <v>809.35</v>
      </c>
      <c r="T63" s="21">
        <v>836.46</v>
      </c>
      <c r="U63" s="21">
        <v>134.91</v>
      </c>
      <c r="V63" s="21"/>
      <c r="W63" s="22">
        <v>8359.9500000000007</v>
      </c>
    </row>
    <row r="64" spans="1:23" ht="14.4" hidden="1" x14ac:dyDescent="0.3">
      <c r="A64" s="18">
        <v>342393606</v>
      </c>
      <c r="B64" s="19" t="s">
        <v>24</v>
      </c>
      <c r="C64" s="19" t="s">
        <v>26</v>
      </c>
      <c r="D64" s="19" t="s">
        <v>125</v>
      </c>
      <c r="E64" s="19" t="s">
        <v>107</v>
      </c>
      <c r="F64" s="19" t="s">
        <v>29</v>
      </c>
      <c r="G64" s="19" t="s">
        <v>31</v>
      </c>
      <c r="H64" s="19" t="s">
        <v>28</v>
      </c>
      <c r="I64" s="20"/>
      <c r="J64" s="20"/>
      <c r="K64" s="21">
        <v>58.18</v>
      </c>
      <c r="L64" s="21">
        <v>17.84</v>
      </c>
      <c r="M64" s="21">
        <v>21.81</v>
      </c>
      <c r="N64" s="21">
        <v>22.37</v>
      </c>
      <c r="O64" s="21">
        <v>22.93</v>
      </c>
      <c r="P64" s="21">
        <v>22.13</v>
      </c>
      <c r="Q64" s="21">
        <v>182.48</v>
      </c>
      <c r="R64" s="21">
        <v>238</v>
      </c>
      <c r="S64" s="21">
        <v>104.02</v>
      </c>
      <c r="T64" s="21">
        <v>60.03</v>
      </c>
      <c r="U64" s="21">
        <v>78.58</v>
      </c>
      <c r="V64" s="21">
        <v>91.78</v>
      </c>
      <c r="W64" s="22">
        <v>920.15</v>
      </c>
    </row>
    <row r="65" spans="1:23" ht="14.4" hidden="1" x14ac:dyDescent="0.3">
      <c r="A65" s="18">
        <v>342398269</v>
      </c>
      <c r="B65" s="19" t="s">
        <v>24</v>
      </c>
      <c r="C65" s="19" t="s">
        <v>26</v>
      </c>
      <c r="D65" s="19" t="s">
        <v>126</v>
      </c>
      <c r="E65" s="19" t="s">
        <v>127</v>
      </c>
      <c r="F65" s="19" t="s">
        <v>29</v>
      </c>
      <c r="G65" s="19" t="s">
        <v>30</v>
      </c>
      <c r="H65" s="19" t="s">
        <v>39</v>
      </c>
      <c r="I65" s="20"/>
      <c r="J65" s="20"/>
      <c r="K65" s="21">
        <v>37480</v>
      </c>
      <c r="L65" s="21">
        <v>33300</v>
      </c>
      <c r="M65" s="21">
        <v>27360</v>
      </c>
      <c r="N65" s="21">
        <v>28560</v>
      </c>
      <c r="O65" s="21">
        <v>35190</v>
      </c>
      <c r="P65" s="21">
        <v>53180</v>
      </c>
      <c r="Q65" s="21">
        <v>59750</v>
      </c>
      <c r="R65" s="21">
        <v>45940</v>
      </c>
      <c r="S65" s="21">
        <v>44030</v>
      </c>
      <c r="T65" s="21">
        <v>30740</v>
      </c>
      <c r="U65" s="21">
        <v>28760</v>
      </c>
      <c r="V65" s="21">
        <v>37750</v>
      </c>
      <c r="W65" s="22">
        <v>462040</v>
      </c>
    </row>
    <row r="66" spans="1:23" ht="14.4" hidden="1" x14ac:dyDescent="0.3">
      <c r="A66" s="18">
        <v>342401362</v>
      </c>
      <c r="B66" s="19" t="s">
        <v>24</v>
      </c>
      <c r="C66" s="19" t="s">
        <v>26</v>
      </c>
      <c r="D66" s="19" t="s">
        <v>129</v>
      </c>
      <c r="E66" s="19" t="s">
        <v>130</v>
      </c>
      <c r="F66" s="19" t="s">
        <v>29</v>
      </c>
      <c r="G66" s="19" t="s">
        <v>30</v>
      </c>
      <c r="H66" s="19" t="s">
        <v>28</v>
      </c>
      <c r="I66" s="20"/>
      <c r="J66" s="20"/>
      <c r="K66" s="21">
        <v>2039</v>
      </c>
      <c r="L66" s="21">
        <v>1777</v>
      </c>
      <c r="M66" s="21">
        <v>1685</v>
      </c>
      <c r="N66" s="21">
        <v>1514</v>
      </c>
      <c r="O66" s="21">
        <v>1582</v>
      </c>
      <c r="P66" s="21">
        <v>1345</v>
      </c>
      <c r="Q66" s="21">
        <v>1410</v>
      </c>
      <c r="R66" s="21">
        <v>1563</v>
      </c>
      <c r="S66" s="21">
        <v>1636</v>
      </c>
      <c r="T66" s="21">
        <v>1835</v>
      </c>
      <c r="U66" s="21">
        <v>1872</v>
      </c>
      <c r="V66" s="21">
        <v>2029</v>
      </c>
      <c r="W66" s="22">
        <v>20287</v>
      </c>
    </row>
    <row r="67" spans="1:23" ht="14.4" x14ac:dyDescent="0.3">
      <c r="A67" s="18">
        <v>342408115</v>
      </c>
      <c r="B67" s="19" t="s">
        <v>24</v>
      </c>
      <c r="C67" s="19" t="s">
        <v>26</v>
      </c>
      <c r="D67" s="19" t="s">
        <v>131</v>
      </c>
      <c r="E67" s="20"/>
      <c r="F67" s="19" t="s">
        <v>29</v>
      </c>
      <c r="G67" s="19" t="s">
        <v>31</v>
      </c>
      <c r="H67" s="19" t="s">
        <v>28</v>
      </c>
      <c r="I67" s="20"/>
      <c r="J67" s="20"/>
      <c r="K67" s="21">
        <v>1378</v>
      </c>
      <c r="L67" s="21">
        <v>1289.48</v>
      </c>
      <c r="M67" s="21">
        <v>1256.1400000000001</v>
      </c>
      <c r="N67" s="21">
        <v>1118.18</v>
      </c>
      <c r="O67" s="21">
        <v>1056.81</v>
      </c>
      <c r="P67" s="21">
        <v>989.51</v>
      </c>
      <c r="Q67" s="21">
        <v>1063.6500000000001</v>
      </c>
      <c r="R67" s="21">
        <v>1080.49</v>
      </c>
      <c r="S67" s="21">
        <v>1202.8</v>
      </c>
      <c r="T67" s="21">
        <v>1254.5</v>
      </c>
      <c r="U67" s="21">
        <v>1321.5</v>
      </c>
      <c r="V67" s="21">
        <v>1377.89</v>
      </c>
      <c r="W67" s="22">
        <v>14388.949999999999</v>
      </c>
    </row>
    <row r="68" spans="1:23" ht="14.4" x14ac:dyDescent="0.3">
      <c r="A68" s="18">
        <v>342408131</v>
      </c>
      <c r="B68" s="19" t="s">
        <v>24</v>
      </c>
      <c r="C68" s="19" t="s">
        <v>26</v>
      </c>
      <c r="D68" s="19" t="s">
        <v>132</v>
      </c>
      <c r="E68" s="20"/>
      <c r="F68" s="19" t="s">
        <v>29</v>
      </c>
      <c r="G68" s="19" t="s">
        <v>30</v>
      </c>
      <c r="H68" s="19" t="s">
        <v>28</v>
      </c>
      <c r="I68" s="20"/>
      <c r="J68" s="20"/>
      <c r="K68" s="21">
        <v>5532</v>
      </c>
      <c r="L68" s="21">
        <v>4806</v>
      </c>
      <c r="M68" s="21">
        <v>4724</v>
      </c>
      <c r="N68" s="21">
        <v>4222</v>
      </c>
      <c r="O68" s="21">
        <v>4015</v>
      </c>
      <c r="P68" s="21">
        <v>3760</v>
      </c>
      <c r="Q68" s="21">
        <v>3971</v>
      </c>
      <c r="R68" s="21">
        <v>4251</v>
      </c>
      <c r="S68" s="21">
        <v>4463</v>
      </c>
      <c r="T68" s="21">
        <v>5012</v>
      </c>
      <c r="U68" s="21">
        <v>5159</v>
      </c>
      <c r="V68" s="21">
        <v>5527</v>
      </c>
      <c r="W68" s="22">
        <v>55442</v>
      </c>
    </row>
    <row r="69" spans="1:23" ht="14.4" x14ac:dyDescent="0.3">
      <c r="A69" s="18">
        <v>342408683</v>
      </c>
      <c r="B69" s="19" t="s">
        <v>407</v>
      </c>
      <c r="C69" s="19" t="s">
        <v>26</v>
      </c>
      <c r="D69" s="19" t="s">
        <v>413</v>
      </c>
      <c r="E69" s="20"/>
      <c r="F69" s="19" t="s">
        <v>29</v>
      </c>
      <c r="G69" s="19" t="s">
        <v>31</v>
      </c>
      <c r="H69" s="19" t="s">
        <v>28</v>
      </c>
      <c r="I69" s="20"/>
      <c r="J69" s="20"/>
      <c r="K69" s="21">
        <v>1573.25</v>
      </c>
      <c r="L69" s="21">
        <v>1471.74</v>
      </c>
      <c r="M69" s="21">
        <v>1583.02</v>
      </c>
      <c r="N69" s="21">
        <v>1524.44</v>
      </c>
      <c r="O69" s="21">
        <v>3032.73</v>
      </c>
      <c r="P69" s="21">
        <v>3825.71</v>
      </c>
      <c r="Q69" s="21">
        <v>4317.79</v>
      </c>
      <c r="R69" s="21">
        <v>4618.01</v>
      </c>
      <c r="S69" s="21">
        <v>2234.52</v>
      </c>
      <c r="T69" s="21"/>
      <c r="U69" s="21"/>
      <c r="V69" s="21"/>
      <c r="W69" s="22">
        <v>24181.210000000003</v>
      </c>
    </row>
    <row r="70" spans="1:23" ht="14.4" hidden="1" x14ac:dyDescent="0.3">
      <c r="A70" s="18">
        <v>342410473</v>
      </c>
      <c r="B70" s="19" t="s">
        <v>24</v>
      </c>
      <c r="C70" s="19" t="s">
        <v>26</v>
      </c>
      <c r="D70" s="19" t="s">
        <v>133</v>
      </c>
      <c r="E70" s="19" t="s">
        <v>134</v>
      </c>
      <c r="F70" s="19" t="s">
        <v>29</v>
      </c>
      <c r="G70" s="19" t="s">
        <v>30</v>
      </c>
      <c r="H70" s="19" t="s">
        <v>39</v>
      </c>
      <c r="I70" s="20"/>
      <c r="J70" s="20"/>
      <c r="K70" s="21">
        <v>3054</v>
      </c>
      <c r="L70" s="21">
        <v>2706</v>
      </c>
      <c r="M70" s="21">
        <v>1386</v>
      </c>
      <c r="N70" s="21">
        <v>1110</v>
      </c>
      <c r="O70" s="21">
        <v>1164</v>
      </c>
      <c r="P70" s="21">
        <v>1614</v>
      </c>
      <c r="Q70" s="21">
        <v>1290</v>
      </c>
      <c r="R70" s="21">
        <v>1764</v>
      </c>
      <c r="S70" s="21">
        <v>2328</v>
      </c>
      <c r="T70" s="21">
        <v>1368</v>
      </c>
      <c r="U70" s="21">
        <v>2004</v>
      </c>
      <c r="V70" s="21">
        <v>2904</v>
      </c>
      <c r="W70" s="22">
        <v>22692</v>
      </c>
    </row>
    <row r="71" spans="1:23" ht="14.4" x14ac:dyDescent="0.3">
      <c r="A71" s="18">
        <v>342411689</v>
      </c>
      <c r="B71" s="19" t="s">
        <v>24</v>
      </c>
      <c r="C71" s="19" t="s">
        <v>26</v>
      </c>
      <c r="D71" s="19" t="s">
        <v>136</v>
      </c>
      <c r="E71" s="19" t="s">
        <v>137</v>
      </c>
      <c r="F71" s="19" t="s">
        <v>29</v>
      </c>
      <c r="G71" s="19" t="s">
        <v>30</v>
      </c>
      <c r="H71" s="19" t="s">
        <v>39</v>
      </c>
      <c r="I71" s="20"/>
      <c r="J71" s="20"/>
      <c r="K71" s="21">
        <v>3512</v>
      </c>
      <c r="L71" s="21">
        <v>3132</v>
      </c>
      <c r="M71" s="21">
        <v>2908</v>
      </c>
      <c r="N71" s="21">
        <v>1708</v>
      </c>
      <c r="O71" s="21">
        <v>1780</v>
      </c>
      <c r="P71" s="21">
        <v>1200</v>
      </c>
      <c r="Q71" s="21">
        <v>940</v>
      </c>
      <c r="R71" s="21">
        <v>1952</v>
      </c>
      <c r="S71" s="21">
        <v>2760</v>
      </c>
      <c r="T71" s="21">
        <v>2980</v>
      </c>
      <c r="U71" s="21">
        <v>1436</v>
      </c>
      <c r="V71" s="21">
        <v>1024</v>
      </c>
      <c r="W71" s="22">
        <v>25332</v>
      </c>
    </row>
    <row r="72" spans="1:23" ht="14.4" x14ac:dyDescent="0.3">
      <c r="A72" s="18">
        <v>342412393</v>
      </c>
      <c r="B72" s="19" t="s">
        <v>24</v>
      </c>
      <c r="C72" s="19" t="s">
        <v>26</v>
      </c>
      <c r="D72" s="19" t="s">
        <v>138</v>
      </c>
      <c r="E72" s="20"/>
      <c r="F72" s="19" t="s">
        <v>29</v>
      </c>
      <c r="G72" s="19" t="s">
        <v>30</v>
      </c>
      <c r="H72" s="19" t="s">
        <v>28</v>
      </c>
      <c r="I72" s="20"/>
      <c r="J72" s="20"/>
      <c r="K72" s="21">
        <v>3706</v>
      </c>
      <c r="L72" s="21">
        <v>2795</v>
      </c>
      <c r="M72" s="21">
        <v>2858</v>
      </c>
      <c r="N72" s="21">
        <v>2623</v>
      </c>
      <c r="O72" s="21">
        <v>2506</v>
      </c>
      <c r="P72" s="21">
        <v>2324</v>
      </c>
      <c r="Q72" s="21">
        <v>2407</v>
      </c>
      <c r="R72" s="21">
        <v>2610</v>
      </c>
      <c r="S72" s="21">
        <v>2685</v>
      </c>
      <c r="T72" s="21">
        <v>3029</v>
      </c>
      <c r="U72" s="21">
        <v>3146</v>
      </c>
      <c r="V72" s="21">
        <v>3488</v>
      </c>
      <c r="W72" s="22">
        <v>34177</v>
      </c>
    </row>
    <row r="73" spans="1:23" ht="14.4" x14ac:dyDescent="0.3">
      <c r="A73" s="18">
        <v>342412446</v>
      </c>
      <c r="B73" s="19" t="s">
        <v>24</v>
      </c>
      <c r="C73" s="19" t="s">
        <v>26</v>
      </c>
      <c r="D73" s="19" t="s">
        <v>139</v>
      </c>
      <c r="E73" s="20"/>
      <c r="F73" s="19" t="s">
        <v>29</v>
      </c>
      <c r="G73" s="19" t="s">
        <v>31</v>
      </c>
      <c r="H73" s="19" t="s">
        <v>28</v>
      </c>
      <c r="I73" s="20"/>
      <c r="J73" s="20"/>
      <c r="K73" s="21">
        <v>1883.43</v>
      </c>
      <c r="L73" s="21">
        <v>2264</v>
      </c>
      <c r="M73" s="21">
        <v>1915.8</v>
      </c>
      <c r="N73" s="21">
        <v>1754.7</v>
      </c>
      <c r="O73" s="21">
        <v>1635.95</v>
      </c>
      <c r="P73" s="21">
        <v>1640.61</v>
      </c>
      <c r="Q73" s="21">
        <v>1932.68</v>
      </c>
      <c r="R73" s="21">
        <v>1899.54</v>
      </c>
      <c r="S73" s="21">
        <v>1770.92</v>
      </c>
      <c r="T73" s="21">
        <v>1870.24</v>
      </c>
      <c r="U73" s="21">
        <v>1972.36</v>
      </c>
      <c r="V73" s="21">
        <v>1249.1600000000001</v>
      </c>
      <c r="W73" s="22">
        <v>21789.390000000007</v>
      </c>
    </row>
    <row r="74" spans="1:23" ht="14.4" hidden="1" x14ac:dyDescent="0.3">
      <c r="A74" s="18">
        <v>342414818</v>
      </c>
      <c r="B74" s="19" t="s">
        <v>24</v>
      </c>
      <c r="C74" s="19" t="s">
        <v>26</v>
      </c>
      <c r="D74" s="19" t="s">
        <v>140</v>
      </c>
      <c r="E74" s="19" t="s">
        <v>141</v>
      </c>
      <c r="F74" s="19" t="s">
        <v>29</v>
      </c>
      <c r="G74" s="19" t="s">
        <v>30</v>
      </c>
      <c r="H74" s="19" t="s">
        <v>39</v>
      </c>
      <c r="I74" s="20"/>
      <c r="J74" s="20"/>
      <c r="K74" s="21">
        <v>4086</v>
      </c>
      <c r="L74" s="21">
        <v>4040</v>
      </c>
      <c r="M74" s="21">
        <v>2222</v>
      </c>
      <c r="N74" s="21">
        <v>1770</v>
      </c>
      <c r="O74" s="21">
        <v>2206</v>
      </c>
      <c r="P74" s="21">
        <v>4240</v>
      </c>
      <c r="Q74" s="21">
        <v>1990</v>
      </c>
      <c r="R74" s="21">
        <v>1684</v>
      </c>
      <c r="S74" s="21">
        <v>4476</v>
      </c>
      <c r="T74" s="21">
        <v>2426</v>
      </c>
      <c r="U74" s="21">
        <v>2922</v>
      </c>
      <c r="V74" s="21">
        <v>4614</v>
      </c>
      <c r="W74" s="22">
        <v>36676</v>
      </c>
    </row>
    <row r="75" spans="1:23" ht="14.4" x14ac:dyDescent="0.3">
      <c r="A75" s="18">
        <v>342419846</v>
      </c>
      <c r="B75" s="19" t="s">
        <v>24</v>
      </c>
      <c r="C75" s="19" t="s">
        <v>26</v>
      </c>
      <c r="D75" s="19" t="s">
        <v>144</v>
      </c>
      <c r="E75" s="19" t="s">
        <v>27</v>
      </c>
      <c r="F75" s="19" t="s">
        <v>29</v>
      </c>
      <c r="G75" s="19" t="s">
        <v>31</v>
      </c>
      <c r="H75" s="19" t="s">
        <v>28</v>
      </c>
      <c r="I75" s="20"/>
      <c r="J75" s="20"/>
      <c r="K75" s="21">
        <v>1326.61</v>
      </c>
      <c r="L75" s="21">
        <v>1241.95</v>
      </c>
      <c r="M75" s="21">
        <v>1508.81</v>
      </c>
      <c r="N75" s="21">
        <v>1673.07</v>
      </c>
      <c r="O75" s="21">
        <v>791.15</v>
      </c>
      <c r="P75" s="21">
        <v>450</v>
      </c>
      <c r="Q75" s="21">
        <v>877.59</v>
      </c>
      <c r="R75" s="21">
        <v>1046.3800000000001</v>
      </c>
      <c r="S75" s="21">
        <v>1155.95</v>
      </c>
      <c r="T75" s="21">
        <v>1217.26</v>
      </c>
      <c r="U75" s="21">
        <v>1273.67</v>
      </c>
      <c r="V75" s="21">
        <v>1327.12</v>
      </c>
      <c r="W75" s="22">
        <v>13889.560000000001</v>
      </c>
    </row>
    <row r="76" spans="1:23" ht="14.4" hidden="1" x14ac:dyDescent="0.3">
      <c r="A76" s="18">
        <v>342420316</v>
      </c>
      <c r="B76" s="19" t="s">
        <v>24</v>
      </c>
      <c r="C76" s="19" t="s">
        <v>26</v>
      </c>
      <c r="D76" s="19" t="s">
        <v>145</v>
      </c>
      <c r="E76" s="19" t="s">
        <v>107</v>
      </c>
      <c r="F76" s="19" t="s">
        <v>29</v>
      </c>
      <c r="G76" s="19" t="s">
        <v>31</v>
      </c>
      <c r="H76" s="19" t="s">
        <v>28</v>
      </c>
      <c r="I76" s="20"/>
      <c r="J76" s="20"/>
      <c r="K76" s="21">
        <v>27.92</v>
      </c>
      <c r="L76" s="21">
        <v>8.17</v>
      </c>
      <c r="M76" s="21">
        <v>21.32</v>
      </c>
      <c r="N76" s="21">
        <v>26.44</v>
      </c>
      <c r="O76" s="21">
        <v>30.05</v>
      </c>
      <c r="P76" s="21">
        <v>30</v>
      </c>
      <c r="Q76" s="21">
        <v>25.06</v>
      </c>
      <c r="R76" s="21">
        <v>23</v>
      </c>
      <c r="S76" s="21">
        <v>37.71</v>
      </c>
      <c r="T76" s="21">
        <v>44.77</v>
      </c>
      <c r="U76" s="21">
        <v>35.619999999999997</v>
      </c>
      <c r="V76" s="21">
        <v>32.82</v>
      </c>
      <c r="W76" s="22">
        <v>342.88</v>
      </c>
    </row>
    <row r="77" spans="1:23" ht="14.4" x14ac:dyDescent="0.3">
      <c r="A77" s="18">
        <v>342420807</v>
      </c>
      <c r="B77" s="19" t="s">
        <v>24</v>
      </c>
      <c r="C77" s="19" t="s">
        <v>26</v>
      </c>
      <c r="D77" s="19" t="s">
        <v>146</v>
      </c>
      <c r="E77" s="19" t="s">
        <v>27</v>
      </c>
      <c r="F77" s="19" t="s">
        <v>29</v>
      </c>
      <c r="G77" s="19" t="s">
        <v>31</v>
      </c>
      <c r="H77" s="19" t="s">
        <v>28</v>
      </c>
      <c r="I77" s="20"/>
      <c r="J77" s="20"/>
      <c r="K77" s="21">
        <v>203.71</v>
      </c>
      <c r="L77" s="21">
        <v>191.4</v>
      </c>
      <c r="M77" s="21">
        <v>182.22</v>
      </c>
      <c r="N77" s="21">
        <v>171.14</v>
      </c>
      <c r="O77" s="21">
        <v>159.65</v>
      </c>
      <c r="P77" s="21">
        <v>150.5</v>
      </c>
      <c r="Q77" s="21">
        <v>161.16</v>
      </c>
      <c r="R77" s="21">
        <v>162</v>
      </c>
      <c r="S77" s="21">
        <v>180.2</v>
      </c>
      <c r="T77" s="21">
        <v>189.93</v>
      </c>
      <c r="U77" s="21">
        <v>202.14</v>
      </c>
      <c r="V77" s="21">
        <v>213.61</v>
      </c>
      <c r="W77" s="22">
        <v>2167.6600000000003</v>
      </c>
    </row>
    <row r="78" spans="1:23" ht="14.4" x14ac:dyDescent="0.3">
      <c r="A78" s="18">
        <v>342421387</v>
      </c>
      <c r="B78" s="19" t="s">
        <v>407</v>
      </c>
      <c r="C78" s="19" t="s">
        <v>26</v>
      </c>
      <c r="D78" s="19" t="s">
        <v>414</v>
      </c>
      <c r="E78" s="20"/>
      <c r="F78" s="19" t="s">
        <v>29</v>
      </c>
      <c r="G78" s="19" t="s">
        <v>31</v>
      </c>
      <c r="H78" s="19" t="s">
        <v>28</v>
      </c>
      <c r="I78" s="20"/>
      <c r="J78" s="20"/>
      <c r="K78" s="21">
        <v>257.60000000000002</v>
      </c>
      <c r="L78" s="21">
        <v>211.86</v>
      </c>
      <c r="M78" s="21">
        <v>161.69</v>
      </c>
      <c r="N78" s="21">
        <v>138.19</v>
      </c>
      <c r="O78" s="21">
        <v>51.13</v>
      </c>
      <c r="P78" s="21">
        <v>23.6</v>
      </c>
      <c r="Q78" s="21">
        <v>244.3</v>
      </c>
      <c r="R78" s="21">
        <v>308.45</v>
      </c>
      <c r="S78" s="21">
        <v>364.82</v>
      </c>
      <c r="T78" s="21">
        <v>390.69</v>
      </c>
      <c r="U78" s="21">
        <v>88.22</v>
      </c>
      <c r="V78" s="21"/>
      <c r="W78" s="22">
        <v>2240.5499999999997</v>
      </c>
    </row>
    <row r="79" spans="1:23" ht="14.4" x14ac:dyDescent="0.3">
      <c r="A79" s="18">
        <v>342421582</v>
      </c>
      <c r="B79" s="19" t="s">
        <v>24</v>
      </c>
      <c r="C79" s="19" t="s">
        <v>26</v>
      </c>
      <c r="D79" s="19" t="s">
        <v>147</v>
      </c>
      <c r="E79" s="20"/>
      <c r="F79" s="19" t="s">
        <v>29</v>
      </c>
      <c r="G79" s="19" t="s">
        <v>30</v>
      </c>
      <c r="H79" s="19" t="s">
        <v>28</v>
      </c>
      <c r="I79" s="20"/>
      <c r="J79" s="20"/>
      <c r="K79" s="21">
        <v>4786</v>
      </c>
      <c r="L79" s="21">
        <v>4142</v>
      </c>
      <c r="M79" s="21">
        <v>4099</v>
      </c>
      <c r="N79" s="21">
        <v>3660</v>
      </c>
      <c r="O79" s="21">
        <v>3496</v>
      </c>
      <c r="P79" s="21">
        <v>3255</v>
      </c>
      <c r="Q79" s="21">
        <v>3442</v>
      </c>
      <c r="R79" s="21">
        <v>3684</v>
      </c>
      <c r="S79" s="21">
        <v>3866</v>
      </c>
      <c r="T79" s="21">
        <v>4335</v>
      </c>
      <c r="U79" s="21">
        <v>4394</v>
      </c>
      <c r="V79" s="21">
        <v>4740</v>
      </c>
      <c r="W79" s="22">
        <v>47899</v>
      </c>
    </row>
    <row r="80" spans="1:23" ht="14.4" x14ac:dyDescent="0.3">
      <c r="A80" s="18">
        <v>342422514</v>
      </c>
      <c r="B80" s="19" t="s">
        <v>407</v>
      </c>
      <c r="C80" s="19" t="s">
        <v>26</v>
      </c>
      <c r="D80" s="19" t="s">
        <v>415</v>
      </c>
      <c r="E80" s="20"/>
      <c r="F80" s="19" t="s">
        <v>29</v>
      </c>
      <c r="G80" s="19" t="s">
        <v>31</v>
      </c>
      <c r="H80" s="19" t="s">
        <v>28</v>
      </c>
      <c r="I80" s="20"/>
      <c r="J80" s="20"/>
      <c r="K80" s="21">
        <v>540.66999999999996</v>
      </c>
      <c r="L80" s="21">
        <v>506.23</v>
      </c>
      <c r="M80" s="21">
        <v>540.95000000000005</v>
      </c>
      <c r="N80" s="21">
        <v>523.26</v>
      </c>
      <c r="O80" s="21">
        <v>540.91999999999996</v>
      </c>
      <c r="P80" s="21">
        <v>523.54</v>
      </c>
      <c r="Q80" s="21">
        <v>541.05999999999995</v>
      </c>
      <c r="R80" s="21">
        <v>541.09</v>
      </c>
      <c r="S80" s="21">
        <v>523.54999999999995</v>
      </c>
      <c r="T80" s="21">
        <v>52.35</v>
      </c>
      <c r="U80" s="21"/>
      <c r="V80" s="21"/>
      <c r="W80" s="22">
        <v>4833.6200000000008</v>
      </c>
    </row>
    <row r="81" spans="1:23" ht="14.4" x14ac:dyDescent="0.3">
      <c r="A81" s="18">
        <v>342423471</v>
      </c>
      <c r="B81" s="19" t="s">
        <v>407</v>
      </c>
      <c r="C81" s="19" t="s">
        <v>26</v>
      </c>
      <c r="D81" s="19" t="s">
        <v>416</v>
      </c>
      <c r="E81" s="20"/>
      <c r="F81" s="19" t="s">
        <v>29</v>
      </c>
      <c r="G81" s="19" t="s">
        <v>31</v>
      </c>
      <c r="H81" s="19" t="s">
        <v>28</v>
      </c>
      <c r="I81" s="20"/>
      <c r="J81" s="20"/>
      <c r="K81" s="21">
        <v>488.54</v>
      </c>
      <c r="L81" s="21">
        <v>455.65</v>
      </c>
      <c r="M81" s="21">
        <v>481.04</v>
      </c>
      <c r="N81" s="21">
        <v>465.53</v>
      </c>
      <c r="O81" s="21">
        <v>481.3</v>
      </c>
      <c r="P81" s="21">
        <v>466</v>
      </c>
      <c r="Q81" s="21">
        <v>481.48</v>
      </c>
      <c r="R81" s="21">
        <v>481.43</v>
      </c>
      <c r="S81" s="21">
        <v>296.54000000000002</v>
      </c>
      <c r="T81" s="21"/>
      <c r="U81" s="21"/>
      <c r="V81" s="21"/>
      <c r="W81" s="22">
        <v>4097.51</v>
      </c>
    </row>
    <row r="82" spans="1:23" ht="14.4" x14ac:dyDescent="0.3">
      <c r="A82" s="18">
        <v>342428731</v>
      </c>
      <c r="B82" s="19" t="s">
        <v>407</v>
      </c>
      <c r="C82" s="19" t="s">
        <v>26</v>
      </c>
      <c r="D82" s="19" t="s">
        <v>417</v>
      </c>
      <c r="E82" s="20"/>
      <c r="F82" s="19" t="s">
        <v>29</v>
      </c>
      <c r="G82" s="19" t="s">
        <v>31</v>
      </c>
      <c r="H82" s="19" t="s">
        <v>28</v>
      </c>
      <c r="I82" s="20"/>
      <c r="J82" s="20"/>
      <c r="K82" s="21">
        <v>44.65</v>
      </c>
      <c r="L82" s="21">
        <v>40.94</v>
      </c>
      <c r="M82" s="21">
        <v>95.71</v>
      </c>
      <c r="N82" s="21">
        <v>102.29</v>
      </c>
      <c r="O82" s="21">
        <v>275.27999999999997</v>
      </c>
      <c r="P82" s="21">
        <v>297.95999999999998</v>
      </c>
      <c r="Q82" s="21">
        <v>307.99</v>
      </c>
      <c r="R82" s="21">
        <v>308</v>
      </c>
      <c r="S82" s="21">
        <v>230.37</v>
      </c>
      <c r="T82" s="21">
        <v>230.28</v>
      </c>
      <c r="U82" s="21">
        <v>262.14</v>
      </c>
      <c r="V82" s="21"/>
      <c r="W82" s="22">
        <v>2195.61</v>
      </c>
    </row>
    <row r="83" spans="1:23" ht="14.4" hidden="1" x14ac:dyDescent="0.3">
      <c r="A83" s="18">
        <v>342430757</v>
      </c>
      <c r="B83" s="19" t="s">
        <v>24</v>
      </c>
      <c r="C83" s="19" t="s">
        <v>26</v>
      </c>
      <c r="D83" s="19" t="s">
        <v>148</v>
      </c>
      <c r="E83" s="19" t="s">
        <v>107</v>
      </c>
      <c r="F83" s="19" t="s">
        <v>29</v>
      </c>
      <c r="G83" s="19" t="s">
        <v>31</v>
      </c>
      <c r="H83" s="19" t="s">
        <v>28</v>
      </c>
      <c r="I83" s="20"/>
      <c r="J83" s="20"/>
      <c r="K83" s="21">
        <v>231.09</v>
      </c>
      <c r="L83" s="21">
        <v>174</v>
      </c>
      <c r="M83" s="21">
        <v>109.27</v>
      </c>
      <c r="N83" s="21">
        <v>84.09</v>
      </c>
      <c r="O83" s="21">
        <v>87.29</v>
      </c>
      <c r="P83" s="21">
        <v>84.59</v>
      </c>
      <c r="Q83" s="21">
        <v>87.73</v>
      </c>
      <c r="R83" s="21">
        <v>87.83</v>
      </c>
      <c r="S83" s="21">
        <v>84.65</v>
      </c>
      <c r="T83" s="21">
        <v>87.4</v>
      </c>
      <c r="U83" s="21">
        <v>157.84</v>
      </c>
      <c r="V83" s="21">
        <v>178.25</v>
      </c>
      <c r="W83" s="22">
        <v>1454.0300000000002</v>
      </c>
    </row>
    <row r="84" spans="1:23" ht="14.4" x14ac:dyDescent="0.3">
      <c r="A84" s="18">
        <v>342432364</v>
      </c>
      <c r="B84" s="19" t="s">
        <v>407</v>
      </c>
      <c r="C84" s="19" t="s">
        <v>26</v>
      </c>
      <c r="D84" s="19" t="s">
        <v>418</v>
      </c>
      <c r="E84" s="20"/>
      <c r="F84" s="19" t="s">
        <v>29</v>
      </c>
      <c r="G84" s="19" t="s">
        <v>31</v>
      </c>
      <c r="H84" s="19" t="s">
        <v>28</v>
      </c>
      <c r="I84" s="20"/>
      <c r="J84" s="20"/>
      <c r="K84" s="21">
        <v>134.49</v>
      </c>
      <c r="L84" s="21">
        <v>123.25</v>
      </c>
      <c r="M84" s="21">
        <v>65.150000000000006</v>
      </c>
      <c r="N84" s="21">
        <v>44.26</v>
      </c>
      <c r="O84" s="21">
        <v>31.57</v>
      </c>
      <c r="P84" s="21">
        <v>26.55</v>
      </c>
      <c r="Q84" s="21">
        <v>546.19000000000005</v>
      </c>
      <c r="R84" s="21">
        <v>697.5</v>
      </c>
      <c r="S84" s="21">
        <v>1725.59</v>
      </c>
      <c r="T84" s="21">
        <v>2000.23</v>
      </c>
      <c r="U84" s="21">
        <v>451.66</v>
      </c>
      <c r="V84" s="21"/>
      <c r="W84" s="22">
        <v>5846.4400000000005</v>
      </c>
    </row>
    <row r="85" spans="1:23" ht="14.4" hidden="1" x14ac:dyDescent="0.3">
      <c r="A85" s="18">
        <v>342432962</v>
      </c>
      <c r="B85" s="19" t="s">
        <v>407</v>
      </c>
      <c r="C85" s="19" t="s">
        <v>26</v>
      </c>
      <c r="D85" s="19" t="s">
        <v>419</v>
      </c>
      <c r="E85" s="19" t="s">
        <v>48</v>
      </c>
      <c r="F85" s="19" t="s">
        <v>29</v>
      </c>
      <c r="G85" s="19" t="s">
        <v>31</v>
      </c>
      <c r="H85" s="19" t="s">
        <v>28</v>
      </c>
      <c r="I85" s="20"/>
      <c r="J85" s="20"/>
      <c r="K85" s="21">
        <v>922</v>
      </c>
      <c r="L85" s="21">
        <v>861.97</v>
      </c>
      <c r="M85" s="21">
        <v>921.52</v>
      </c>
      <c r="N85" s="21">
        <v>891.92</v>
      </c>
      <c r="O85" s="21">
        <v>704.38</v>
      </c>
      <c r="P85" s="21">
        <v>595.64</v>
      </c>
      <c r="Q85" s="21">
        <v>615.74</v>
      </c>
      <c r="R85" s="21">
        <v>615.86</v>
      </c>
      <c r="S85" s="21">
        <v>596.27</v>
      </c>
      <c r="T85" s="21">
        <v>616.25</v>
      </c>
      <c r="U85" s="21">
        <v>119.39</v>
      </c>
      <c r="V85" s="21"/>
      <c r="W85" s="22">
        <v>7460.94</v>
      </c>
    </row>
    <row r="86" spans="1:23" ht="14.4" hidden="1" x14ac:dyDescent="0.3">
      <c r="A86" s="18">
        <v>342433345</v>
      </c>
      <c r="B86" s="19" t="s">
        <v>24</v>
      </c>
      <c r="C86" s="19" t="s">
        <v>26</v>
      </c>
      <c r="D86" s="19" t="s">
        <v>149</v>
      </c>
      <c r="E86" s="19" t="s">
        <v>150</v>
      </c>
      <c r="F86" s="19" t="s">
        <v>29</v>
      </c>
      <c r="G86" s="19" t="s">
        <v>31</v>
      </c>
      <c r="H86" s="19" t="s">
        <v>39</v>
      </c>
      <c r="I86" s="20"/>
      <c r="J86" s="20"/>
      <c r="K86" s="21">
        <v>1615</v>
      </c>
      <c r="L86" s="21">
        <v>1615</v>
      </c>
      <c r="M86" s="21">
        <v>880</v>
      </c>
      <c r="N86" s="21">
        <v>960</v>
      </c>
      <c r="O86" s="21">
        <v>1835</v>
      </c>
      <c r="P86" s="21">
        <v>3435</v>
      </c>
      <c r="Q86" s="21">
        <v>3245</v>
      </c>
      <c r="R86" s="21">
        <v>2385</v>
      </c>
      <c r="S86" s="21">
        <v>2555</v>
      </c>
      <c r="T86" s="21">
        <v>1025</v>
      </c>
      <c r="U86" s="21">
        <v>890</v>
      </c>
      <c r="V86" s="21">
        <v>1780</v>
      </c>
      <c r="W86" s="22">
        <v>22220</v>
      </c>
    </row>
    <row r="87" spans="1:23" ht="14.4" hidden="1" x14ac:dyDescent="0.3">
      <c r="A87" s="18">
        <v>342433736</v>
      </c>
      <c r="B87" s="19" t="s">
        <v>24</v>
      </c>
      <c r="C87" s="19" t="s">
        <v>26</v>
      </c>
      <c r="D87" s="19" t="s">
        <v>152</v>
      </c>
      <c r="E87" s="19" t="s">
        <v>84</v>
      </c>
      <c r="F87" s="19" t="s">
        <v>29</v>
      </c>
      <c r="G87" s="19" t="s">
        <v>31</v>
      </c>
      <c r="H87" s="19" t="s">
        <v>28</v>
      </c>
      <c r="I87" s="20"/>
      <c r="J87" s="20"/>
      <c r="K87" s="21">
        <v>1115</v>
      </c>
      <c r="L87" s="21">
        <v>1044</v>
      </c>
      <c r="M87" s="21">
        <v>916</v>
      </c>
      <c r="N87" s="21">
        <v>580</v>
      </c>
      <c r="O87" s="21">
        <v>997.93</v>
      </c>
      <c r="P87" s="21">
        <v>1123.54</v>
      </c>
      <c r="Q87" s="21">
        <v>1239.01</v>
      </c>
      <c r="R87" s="21">
        <v>1276.1600000000001</v>
      </c>
      <c r="S87" s="21">
        <v>893.36</v>
      </c>
      <c r="T87" s="21">
        <v>794.77</v>
      </c>
      <c r="U87" s="21">
        <v>1262.1099999999999</v>
      </c>
      <c r="V87" s="21">
        <v>1406.07</v>
      </c>
      <c r="W87" s="22">
        <v>12647.950000000003</v>
      </c>
    </row>
    <row r="88" spans="1:23" ht="14.4" hidden="1" x14ac:dyDescent="0.3">
      <c r="A88" s="18">
        <v>342433842</v>
      </c>
      <c r="B88" s="19" t="s">
        <v>407</v>
      </c>
      <c r="C88" s="19" t="s">
        <v>26</v>
      </c>
      <c r="D88" s="19" t="s">
        <v>420</v>
      </c>
      <c r="E88" s="19" t="s">
        <v>421</v>
      </c>
      <c r="F88" s="19" t="s">
        <v>29</v>
      </c>
      <c r="G88" s="19" t="s">
        <v>31</v>
      </c>
      <c r="H88" s="19" t="s">
        <v>28</v>
      </c>
      <c r="I88" s="20"/>
      <c r="J88" s="20"/>
      <c r="K88" s="21">
        <v>1116</v>
      </c>
      <c r="L88" s="21">
        <v>1045.26</v>
      </c>
      <c r="M88" s="21">
        <v>828.66</v>
      </c>
      <c r="N88" s="21">
        <v>462.69</v>
      </c>
      <c r="O88" s="21">
        <v>478.4</v>
      </c>
      <c r="P88" s="21">
        <v>463.06</v>
      </c>
      <c r="Q88" s="21">
        <v>478.51</v>
      </c>
      <c r="R88" s="21">
        <v>478.52</v>
      </c>
      <c r="S88" s="21">
        <v>462.87</v>
      </c>
      <c r="T88" s="21">
        <v>478.28</v>
      </c>
      <c r="U88" s="21">
        <v>77.709999999999994</v>
      </c>
      <c r="V88" s="21"/>
      <c r="W88" s="22">
        <v>6369.96</v>
      </c>
    </row>
    <row r="89" spans="1:23" ht="14.4" x14ac:dyDescent="0.3">
      <c r="A89" s="18">
        <v>342434262</v>
      </c>
      <c r="B89" s="19" t="s">
        <v>407</v>
      </c>
      <c r="C89" s="19" t="s">
        <v>26</v>
      </c>
      <c r="D89" s="19" t="s">
        <v>422</v>
      </c>
      <c r="E89" s="20"/>
      <c r="F89" s="19" t="s">
        <v>29</v>
      </c>
      <c r="G89" s="19" t="s">
        <v>31</v>
      </c>
      <c r="H89" s="19" t="s">
        <v>28</v>
      </c>
      <c r="I89" s="20"/>
      <c r="J89" s="20"/>
      <c r="K89" s="21">
        <v>1160.67</v>
      </c>
      <c r="L89" s="21">
        <v>1086.23</v>
      </c>
      <c r="M89" s="21">
        <v>1160.95</v>
      </c>
      <c r="N89" s="21">
        <v>1123.26</v>
      </c>
      <c r="O89" s="21">
        <v>1160.92</v>
      </c>
      <c r="P89" s="21">
        <v>1123.54</v>
      </c>
      <c r="Q89" s="21">
        <v>375.06</v>
      </c>
      <c r="R89" s="21"/>
      <c r="S89" s="21"/>
      <c r="T89" s="21"/>
      <c r="U89" s="21"/>
      <c r="V89" s="21"/>
      <c r="W89" s="22">
        <v>7190.630000000001</v>
      </c>
    </row>
    <row r="90" spans="1:23" ht="14.4" hidden="1" x14ac:dyDescent="0.3">
      <c r="A90" s="18">
        <v>342434657</v>
      </c>
      <c r="B90" s="19" t="s">
        <v>24</v>
      </c>
      <c r="C90" s="19" t="s">
        <v>26</v>
      </c>
      <c r="D90" s="19" t="s">
        <v>153</v>
      </c>
      <c r="E90" s="19" t="s">
        <v>48</v>
      </c>
      <c r="F90" s="19" t="s">
        <v>29</v>
      </c>
      <c r="G90" s="19" t="s">
        <v>31</v>
      </c>
      <c r="H90" s="19" t="s">
        <v>28</v>
      </c>
      <c r="I90" s="20"/>
      <c r="J90" s="20"/>
      <c r="K90" s="21">
        <v>940.94</v>
      </c>
      <c r="L90" s="21">
        <v>880.71</v>
      </c>
      <c r="M90" s="21">
        <v>952.43</v>
      </c>
      <c r="N90" s="21">
        <v>934.61</v>
      </c>
      <c r="O90" s="21">
        <v>965.94</v>
      </c>
      <c r="P90" s="21">
        <v>934.83</v>
      </c>
      <c r="Q90" s="21">
        <v>966.05</v>
      </c>
      <c r="R90" s="21">
        <v>966.07</v>
      </c>
      <c r="S90" s="21">
        <v>935.21</v>
      </c>
      <c r="T90" s="21">
        <v>966.41</v>
      </c>
      <c r="U90" s="21">
        <v>913.82</v>
      </c>
      <c r="V90" s="21">
        <v>940.87</v>
      </c>
      <c r="W90" s="22">
        <v>11297.890000000001</v>
      </c>
    </row>
    <row r="91" spans="1:23" ht="14.4" x14ac:dyDescent="0.3">
      <c r="A91" s="18">
        <v>342444176</v>
      </c>
      <c r="B91" s="19" t="s">
        <v>24</v>
      </c>
      <c r="C91" s="19" t="s">
        <v>26</v>
      </c>
      <c r="D91" s="19" t="s">
        <v>154</v>
      </c>
      <c r="E91" s="19" t="s">
        <v>155</v>
      </c>
      <c r="F91" s="19" t="s">
        <v>29</v>
      </c>
      <c r="G91" s="19" t="s">
        <v>31</v>
      </c>
      <c r="H91" s="19" t="s">
        <v>28</v>
      </c>
      <c r="I91" s="20"/>
      <c r="J91" s="20"/>
      <c r="K91" s="21">
        <v>288.11</v>
      </c>
      <c r="L91" s="21">
        <v>269.19</v>
      </c>
      <c r="M91" s="21">
        <v>288.02999999999997</v>
      </c>
      <c r="N91" s="21">
        <v>279.05</v>
      </c>
      <c r="O91" s="21">
        <v>288.92</v>
      </c>
      <c r="P91" s="21">
        <v>279.06</v>
      </c>
      <c r="Q91" s="21">
        <v>288.16000000000003</v>
      </c>
      <c r="R91" s="21">
        <v>288.08</v>
      </c>
      <c r="S91" s="21">
        <v>279.04000000000002</v>
      </c>
      <c r="T91" s="21">
        <v>288.39</v>
      </c>
      <c r="U91" s="21">
        <v>278.91000000000003</v>
      </c>
      <c r="V91" s="21">
        <v>288.11</v>
      </c>
      <c r="W91" s="22">
        <v>3403.0499999999997</v>
      </c>
    </row>
    <row r="92" spans="1:23" ht="14.4" hidden="1" x14ac:dyDescent="0.3">
      <c r="A92" s="18">
        <v>342456223</v>
      </c>
      <c r="B92" s="19" t="s">
        <v>24</v>
      </c>
      <c r="C92" s="19" t="s">
        <v>26</v>
      </c>
      <c r="D92" s="19" t="s">
        <v>156</v>
      </c>
      <c r="E92" s="19" t="s">
        <v>48</v>
      </c>
      <c r="F92" s="19" t="s">
        <v>29</v>
      </c>
      <c r="G92" s="19" t="s">
        <v>31</v>
      </c>
      <c r="H92" s="19" t="s">
        <v>28</v>
      </c>
      <c r="I92" s="20"/>
      <c r="J92" s="20"/>
      <c r="K92" s="21">
        <v>543.26</v>
      </c>
      <c r="L92" s="21">
        <v>508.07</v>
      </c>
      <c r="M92" s="21">
        <v>543.01</v>
      </c>
      <c r="N92" s="21">
        <v>525.27</v>
      </c>
      <c r="O92" s="21">
        <v>543.16</v>
      </c>
      <c r="P92" s="21">
        <v>526</v>
      </c>
      <c r="Q92" s="21">
        <v>568.98</v>
      </c>
      <c r="R92" s="21">
        <v>589.92999999999995</v>
      </c>
      <c r="S92" s="21">
        <v>552.76</v>
      </c>
      <c r="T92" s="21">
        <v>543.07000000000005</v>
      </c>
      <c r="U92" s="21">
        <v>557.5</v>
      </c>
      <c r="V92" s="21">
        <v>595.20000000000005</v>
      </c>
      <c r="W92" s="22">
        <v>6596.2099999999991</v>
      </c>
    </row>
    <row r="93" spans="1:23" ht="14.4" x14ac:dyDescent="0.3">
      <c r="A93" s="18">
        <v>342458357</v>
      </c>
      <c r="B93" s="19" t="s">
        <v>24</v>
      </c>
      <c r="C93" s="19" t="s">
        <v>26</v>
      </c>
      <c r="D93" s="19" t="s">
        <v>157</v>
      </c>
      <c r="E93" s="20"/>
      <c r="F93" s="19" t="s">
        <v>29</v>
      </c>
      <c r="G93" s="19" t="s">
        <v>31</v>
      </c>
      <c r="H93" s="19" t="s">
        <v>28</v>
      </c>
      <c r="I93" s="20"/>
      <c r="J93" s="20"/>
      <c r="K93" s="21">
        <v>104</v>
      </c>
      <c r="L93" s="21">
        <v>97.48</v>
      </c>
      <c r="M93" s="21">
        <v>96.51</v>
      </c>
      <c r="N93" s="21">
        <v>83.07</v>
      </c>
      <c r="O93" s="21">
        <v>117.11</v>
      </c>
      <c r="P93" s="21">
        <v>125.71</v>
      </c>
      <c r="Q93" s="21">
        <v>127.88</v>
      </c>
      <c r="R93" s="21">
        <v>126.76</v>
      </c>
      <c r="S93" s="21">
        <v>114.29</v>
      </c>
      <c r="T93" s="21">
        <v>116.37</v>
      </c>
      <c r="U93" s="21">
        <v>90.19</v>
      </c>
      <c r="V93" s="21">
        <v>88.57</v>
      </c>
      <c r="W93" s="22">
        <v>1287.9399999999998</v>
      </c>
    </row>
    <row r="94" spans="1:23" ht="14.4" x14ac:dyDescent="0.3">
      <c r="A94" s="18">
        <v>342461053</v>
      </c>
      <c r="B94" s="19" t="s">
        <v>24</v>
      </c>
      <c r="C94" s="19" t="s">
        <v>26</v>
      </c>
      <c r="D94" s="19" t="s">
        <v>158</v>
      </c>
      <c r="E94" s="20"/>
      <c r="F94" s="19" t="s">
        <v>29</v>
      </c>
      <c r="G94" s="19" t="s">
        <v>31</v>
      </c>
      <c r="H94" s="19" t="s">
        <v>28</v>
      </c>
      <c r="I94" s="20"/>
      <c r="J94" s="20"/>
      <c r="K94" s="21">
        <v>653</v>
      </c>
      <c r="L94" s="21">
        <v>611.46</v>
      </c>
      <c r="M94" s="21">
        <v>551.33000000000004</v>
      </c>
      <c r="N94" s="21">
        <v>396.47</v>
      </c>
      <c r="O94" s="21">
        <v>671.82</v>
      </c>
      <c r="P94" s="21">
        <v>738.38</v>
      </c>
      <c r="Q94" s="21">
        <v>733.96</v>
      </c>
      <c r="R94" s="21">
        <v>722.08</v>
      </c>
      <c r="S94" s="21">
        <v>527.16999999999996</v>
      </c>
      <c r="T94" s="21">
        <v>509.28</v>
      </c>
      <c r="U94" s="21">
        <v>540.5</v>
      </c>
      <c r="V94" s="21">
        <v>573.5</v>
      </c>
      <c r="W94" s="22">
        <v>7228.95</v>
      </c>
    </row>
    <row r="95" spans="1:23" ht="14.4" x14ac:dyDescent="0.3">
      <c r="A95" s="18">
        <v>342463289</v>
      </c>
      <c r="B95" s="19" t="s">
        <v>24</v>
      </c>
      <c r="C95" s="19" t="s">
        <v>26</v>
      </c>
      <c r="D95" s="19" t="s">
        <v>159</v>
      </c>
      <c r="E95" s="20"/>
      <c r="F95" s="19" t="s">
        <v>29</v>
      </c>
      <c r="G95" s="19" t="s">
        <v>30</v>
      </c>
      <c r="H95" s="19" t="s">
        <v>28</v>
      </c>
      <c r="I95" s="20"/>
      <c r="J95" s="20"/>
      <c r="K95" s="21">
        <v>5179</v>
      </c>
      <c r="L95" s="21">
        <v>4582</v>
      </c>
      <c r="M95" s="21">
        <v>4493</v>
      </c>
      <c r="N95" s="21">
        <v>3881</v>
      </c>
      <c r="O95" s="21">
        <v>3718</v>
      </c>
      <c r="P95" s="21">
        <v>3443</v>
      </c>
      <c r="Q95" s="21">
        <v>3715</v>
      </c>
      <c r="R95" s="21">
        <v>3941</v>
      </c>
      <c r="S95" s="21">
        <v>4134</v>
      </c>
      <c r="T95" s="21">
        <v>4601</v>
      </c>
      <c r="U95" s="21">
        <v>4845</v>
      </c>
      <c r="V95" s="21">
        <v>1347</v>
      </c>
      <c r="W95" s="22">
        <v>47879</v>
      </c>
    </row>
    <row r="96" spans="1:23" ht="14.4" x14ac:dyDescent="0.3">
      <c r="A96" s="18">
        <v>342465958</v>
      </c>
      <c r="B96" s="19" t="s">
        <v>24</v>
      </c>
      <c r="C96" s="19" t="s">
        <v>26</v>
      </c>
      <c r="D96" s="19" t="s">
        <v>160</v>
      </c>
      <c r="E96" s="20"/>
      <c r="F96" s="19" t="s">
        <v>29</v>
      </c>
      <c r="G96" s="19" t="s">
        <v>31</v>
      </c>
      <c r="H96" s="19" t="s">
        <v>28</v>
      </c>
      <c r="I96" s="20"/>
      <c r="J96" s="20"/>
      <c r="K96" s="21">
        <v>574.54999999999995</v>
      </c>
      <c r="L96" s="21">
        <v>538.30999999999995</v>
      </c>
      <c r="M96" s="21">
        <v>575.57000000000005</v>
      </c>
      <c r="N96" s="21">
        <v>557.22</v>
      </c>
      <c r="O96" s="21">
        <v>623.69000000000005</v>
      </c>
      <c r="P96" s="21">
        <v>632.85</v>
      </c>
      <c r="Q96" s="21">
        <v>829.06</v>
      </c>
      <c r="R96" s="21">
        <v>973.28</v>
      </c>
      <c r="S96" s="21">
        <v>600.16</v>
      </c>
      <c r="T96" s="21">
        <v>549.54</v>
      </c>
      <c r="U96" s="21">
        <v>548.25</v>
      </c>
      <c r="V96" s="21">
        <v>575.01</v>
      </c>
      <c r="W96" s="22">
        <v>7577.49</v>
      </c>
    </row>
    <row r="97" spans="1:23" ht="14.4" hidden="1" x14ac:dyDescent="0.3">
      <c r="A97" s="18">
        <v>342466278</v>
      </c>
      <c r="B97" s="19" t="s">
        <v>24</v>
      </c>
      <c r="C97" s="19" t="s">
        <v>26</v>
      </c>
      <c r="D97" s="19" t="s">
        <v>161</v>
      </c>
      <c r="E97" s="19" t="s">
        <v>162</v>
      </c>
      <c r="F97" s="19" t="s">
        <v>29</v>
      </c>
      <c r="G97" s="19" t="s">
        <v>30</v>
      </c>
      <c r="H97" s="19" t="s">
        <v>39</v>
      </c>
      <c r="I97" s="20"/>
      <c r="J97" s="20"/>
      <c r="K97" s="21">
        <v>2472</v>
      </c>
      <c r="L97" s="21">
        <v>2976</v>
      </c>
      <c r="M97" s="21">
        <v>1632</v>
      </c>
      <c r="N97" s="21">
        <v>1216</v>
      </c>
      <c r="O97" s="21">
        <v>1384</v>
      </c>
      <c r="P97" s="21">
        <v>2648</v>
      </c>
      <c r="Q97" s="21">
        <v>2696</v>
      </c>
      <c r="R97" s="21">
        <v>2948</v>
      </c>
      <c r="S97" s="21">
        <v>3536</v>
      </c>
      <c r="T97" s="21">
        <v>1756</v>
      </c>
      <c r="U97" s="21">
        <v>1904</v>
      </c>
      <c r="V97" s="21">
        <v>2068</v>
      </c>
      <c r="W97" s="22">
        <v>27236</v>
      </c>
    </row>
    <row r="98" spans="1:23" ht="14.4" x14ac:dyDescent="0.3">
      <c r="A98" s="18">
        <v>342471967</v>
      </c>
      <c r="B98" s="19" t="s">
        <v>24</v>
      </c>
      <c r="C98" s="19" t="s">
        <v>26</v>
      </c>
      <c r="D98" s="19" t="s">
        <v>164</v>
      </c>
      <c r="E98" s="20"/>
      <c r="F98" s="19" t="s">
        <v>29</v>
      </c>
      <c r="G98" s="19" t="s">
        <v>30</v>
      </c>
      <c r="H98" s="19" t="s">
        <v>28</v>
      </c>
      <c r="I98" s="20"/>
      <c r="J98" s="20"/>
      <c r="K98" s="21">
        <v>1764</v>
      </c>
      <c r="L98" s="21">
        <v>1525</v>
      </c>
      <c r="M98" s="21">
        <v>1515</v>
      </c>
      <c r="N98" s="21">
        <v>1357</v>
      </c>
      <c r="O98" s="21">
        <v>1298</v>
      </c>
      <c r="P98" s="21">
        <v>1208</v>
      </c>
      <c r="Q98" s="21">
        <v>1278</v>
      </c>
      <c r="R98" s="21">
        <v>1371</v>
      </c>
      <c r="S98" s="21">
        <v>1439</v>
      </c>
      <c r="T98" s="21">
        <v>1613</v>
      </c>
      <c r="U98" s="21">
        <v>1653</v>
      </c>
      <c r="V98" s="21">
        <v>1770</v>
      </c>
      <c r="W98" s="22">
        <v>17791</v>
      </c>
    </row>
    <row r="99" spans="1:23" ht="14.4" x14ac:dyDescent="0.3">
      <c r="A99" s="18">
        <v>342475862</v>
      </c>
      <c r="B99" s="19" t="s">
        <v>24</v>
      </c>
      <c r="C99" s="19" t="s">
        <v>26</v>
      </c>
      <c r="D99" s="19" t="s">
        <v>165</v>
      </c>
      <c r="E99" s="19" t="s">
        <v>166</v>
      </c>
      <c r="F99" s="19" t="s">
        <v>29</v>
      </c>
      <c r="G99" s="19" t="s">
        <v>31</v>
      </c>
      <c r="H99" s="19" t="s">
        <v>28</v>
      </c>
      <c r="I99" s="20"/>
      <c r="J99" s="20"/>
      <c r="K99" s="21">
        <v>957</v>
      </c>
      <c r="L99" s="21">
        <v>896.58</v>
      </c>
      <c r="M99" s="21">
        <v>958.24</v>
      </c>
      <c r="N99" s="21">
        <v>927.05</v>
      </c>
      <c r="O99" s="21">
        <v>1075.44</v>
      </c>
      <c r="P99" s="21">
        <v>1087.25</v>
      </c>
      <c r="Q99" s="21">
        <v>1124.01</v>
      </c>
      <c r="R99" s="21">
        <v>1124.26</v>
      </c>
      <c r="S99" s="21">
        <v>1087.82</v>
      </c>
      <c r="T99" s="21">
        <v>1124.01</v>
      </c>
      <c r="U99" s="21">
        <v>888.88</v>
      </c>
      <c r="V99" s="21">
        <v>877.41</v>
      </c>
      <c r="W99" s="22">
        <v>12127.949999999999</v>
      </c>
    </row>
    <row r="100" spans="1:23" ht="14.4" hidden="1" x14ac:dyDescent="0.3">
      <c r="A100" s="18">
        <v>342476616</v>
      </c>
      <c r="B100" s="19" t="s">
        <v>24</v>
      </c>
      <c r="C100" s="19" t="s">
        <v>26</v>
      </c>
      <c r="D100" s="19" t="s">
        <v>167</v>
      </c>
      <c r="E100" s="19" t="s">
        <v>168</v>
      </c>
      <c r="F100" s="19" t="s">
        <v>29</v>
      </c>
      <c r="G100" s="19" t="s">
        <v>31</v>
      </c>
      <c r="H100" s="19" t="s">
        <v>28</v>
      </c>
      <c r="I100" s="20"/>
      <c r="J100" s="20"/>
      <c r="K100" s="21">
        <v>1718</v>
      </c>
      <c r="L100" s="21">
        <v>1607.95</v>
      </c>
      <c r="M100" s="21">
        <v>1374.04</v>
      </c>
      <c r="N100" s="21">
        <v>867.69</v>
      </c>
      <c r="O100" s="21">
        <v>1056.21</v>
      </c>
      <c r="P100" s="21">
        <v>1085.32</v>
      </c>
      <c r="Q100" s="21">
        <v>1343.61</v>
      </c>
      <c r="R100" s="21">
        <v>1449.38</v>
      </c>
      <c r="S100" s="21">
        <v>946.47</v>
      </c>
      <c r="T100" s="21">
        <v>883.75</v>
      </c>
      <c r="U100" s="21">
        <v>1528.25</v>
      </c>
      <c r="V100" s="21">
        <v>1718.28</v>
      </c>
      <c r="W100" s="22">
        <v>15578.95</v>
      </c>
    </row>
    <row r="101" spans="1:23" ht="14.4" hidden="1" x14ac:dyDescent="0.3">
      <c r="A101" s="18">
        <v>342476688</v>
      </c>
      <c r="B101" s="19" t="s">
        <v>24</v>
      </c>
      <c r="C101" s="19" t="s">
        <v>26</v>
      </c>
      <c r="D101" s="19" t="s">
        <v>169</v>
      </c>
      <c r="E101" s="19" t="s">
        <v>107</v>
      </c>
      <c r="F101" s="19" t="s">
        <v>29</v>
      </c>
      <c r="G101" s="19" t="s">
        <v>31</v>
      </c>
      <c r="H101" s="19" t="s">
        <v>28</v>
      </c>
      <c r="I101" s="20"/>
      <c r="J101" s="20"/>
      <c r="K101" s="21">
        <v>264.33999999999997</v>
      </c>
      <c r="L101" s="21">
        <v>231.17</v>
      </c>
      <c r="M101" s="21">
        <v>318.32</v>
      </c>
      <c r="N101" s="21">
        <v>324.58999999999997</v>
      </c>
      <c r="O101" s="21">
        <v>511.1</v>
      </c>
      <c r="P101" s="21">
        <v>535.41999999999996</v>
      </c>
      <c r="Q101" s="21">
        <v>898.37</v>
      </c>
      <c r="R101" s="21">
        <v>949.5</v>
      </c>
      <c r="S101" s="21">
        <v>564.51</v>
      </c>
      <c r="T101" s="21">
        <v>527</v>
      </c>
      <c r="U101" s="21">
        <v>366</v>
      </c>
      <c r="V101" s="21">
        <v>341</v>
      </c>
      <c r="W101" s="22">
        <v>5831.32</v>
      </c>
    </row>
    <row r="102" spans="1:23" ht="14.4" x14ac:dyDescent="0.3">
      <c r="A102" s="18">
        <v>342478875</v>
      </c>
      <c r="B102" s="19" t="s">
        <v>24</v>
      </c>
      <c r="C102" s="19" t="s">
        <v>26</v>
      </c>
      <c r="D102" s="19" t="s">
        <v>170</v>
      </c>
      <c r="E102" s="19" t="s">
        <v>27</v>
      </c>
      <c r="F102" s="19" t="s">
        <v>29</v>
      </c>
      <c r="G102" s="19" t="s">
        <v>30</v>
      </c>
      <c r="H102" s="19" t="s">
        <v>28</v>
      </c>
      <c r="I102" s="20"/>
      <c r="J102" s="20"/>
      <c r="K102" s="21">
        <v>3435</v>
      </c>
      <c r="L102" s="21">
        <v>3215</v>
      </c>
      <c r="M102" s="21">
        <v>3263</v>
      </c>
      <c r="N102" s="21">
        <v>3083</v>
      </c>
      <c r="O102" s="21">
        <v>3246</v>
      </c>
      <c r="P102" s="21">
        <v>3200</v>
      </c>
      <c r="Q102" s="21">
        <v>3378</v>
      </c>
      <c r="R102" s="21">
        <v>3010</v>
      </c>
      <c r="S102" s="21">
        <v>3146</v>
      </c>
      <c r="T102" s="21">
        <v>3142</v>
      </c>
      <c r="U102" s="21">
        <v>3170</v>
      </c>
      <c r="V102" s="21">
        <v>3435</v>
      </c>
      <c r="W102" s="22">
        <v>38723</v>
      </c>
    </row>
    <row r="103" spans="1:23" ht="14.4" x14ac:dyDescent="0.3">
      <c r="A103" s="18">
        <v>342480712</v>
      </c>
      <c r="B103" s="19" t="s">
        <v>24</v>
      </c>
      <c r="C103" s="19" t="s">
        <v>26</v>
      </c>
      <c r="D103" s="19" t="s">
        <v>171</v>
      </c>
      <c r="E103" s="19" t="s">
        <v>27</v>
      </c>
      <c r="F103" s="19" t="s">
        <v>29</v>
      </c>
      <c r="G103" s="19" t="s">
        <v>31</v>
      </c>
      <c r="H103" s="19" t="s">
        <v>28</v>
      </c>
      <c r="I103" s="20"/>
      <c r="J103" s="20"/>
      <c r="K103" s="21">
        <v>488.79</v>
      </c>
      <c r="L103" s="21">
        <v>457.82</v>
      </c>
      <c r="M103" s="21">
        <v>489.42</v>
      </c>
      <c r="N103" s="21">
        <v>473.65</v>
      </c>
      <c r="O103" s="21">
        <v>490.02</v>
      </c>
      <c r="P103" s="21">
        <v>442.26</v>
      </c>
      <c r="Q103" s="21">
        <v>450.87</v>
      </c>
      <c r="R103" s="21">
        <v>451.16</v>
      </c>
      <c r="S103" s="21">
        <v>297.35000000000002</v>
      </c>
      <c r="T103" s="21">
        <v>278.49</v>
      </c>
      <c r="U103" s="21">
        <v>306.52</v>
      </c>
      <c r="V103" s="21">
        <v>324.39</v>
      </c>
      <c r="W103" s="22">
        <v>4950.7400000000007</v>
      </c>
    </row>
    <row r="104" spans="1:23" ht="14.4" hidden="1" x14ac:dyDescent="0.3">
      <c r="A104" s="18">
        <v>342482438</v>
      </c>
      <c r="B104" s="19" t="s">
        <v>24</v>
      </c>
      <c r="C104" s="19" t="s">
        <v>26</v>
      </c>
      <c r="D104" s="19" t="s">
        <v>172</v>
      </c>
      <c r="E104" s="19" t="s">
        <v>173</v>
      </c>
      <c r="F104" s="19" t="s">
        <v>29</v>
      </c>
      <c r="G104" s="19" t="s">
        <v>31</v>
      </c>
      <c r="H104" s="19" t="s">
        <v>28</v>
      </c>
      <c r="I104" s="20"/>
      <c r="J104" s="20"/>
      <c r="K104" s="21">
        <v>541.58000000000004</v>
      </c>
      <c r="L104" s="21">
        <v>507.5</v>
      </c>
      <c r="M104" s="21">
        <v>542.23</v>
      </c>
      <c r="N104" s="21">
        <v>524.41999999999996</v>
      </c>
      <c r="O104" s="21">
        <v>542.34</v>
      </c>
      <c r="P104" s="21">
        <v>525</v>
      </c>
      <c r="Q104" s="21">
        <v>491.5</v>
      </c>
      <c r="R104" s="21">
        <v>470.63</v>
      </c>
      <c r="S104" s="21">
        <v>455.69</v>
      </c>
      <c r="T104" s="21">
        <v>470.9</v>
      </c>
      <c r="U104" s="21">
        <v>515.53</v>
      </c>
      <c r="V104" s="21">
        <v>542.22</v>
      </c>
      <c r="W104" s="22">
        <v>6129.5399999999991</v>
      </c>
    </row>
    <row r="105" spans="1:23" ht="14.4" hidden="1" x14ac:dyDescent="0.3">
      <c r="A105" s="18">
        <v>342485294</v>
      </c>
      <c r="B105" s="19" t="s">
        <v>24</v>
      </c>
      <c r="C105" s="19" t="s">
        <v>26</v>
      </c>
      <c r="D105" s="19" t="s">
        <v>174</v>
      </c>
      <c r="E105" s="19" t="s">
        <v>43</v>
      </c>
      <c r="F105" s="19" t="s">
        <v>29</v>
      </c>
      <c r="G105" s="19" t="s">
        <v>30</v>
      </c>
      <c r="H105" s="19" t="s">
        <v>28</v>
      </c>
      <c r="I105" s="20"/>
      <c r="J105" s="20"/>
      <c r="K105" s="21">
        <v>2115</v>
      </c>
      <c r="L105" s="21">
        <v>1980</v>
      </c>
      <c r="M105" s="21">
        <v>1723</v>
      </c>
      <c r="N105" s="21">
        <v>1461</v>
      </c>
      <c r="O105" s="21">
        <v>1442</v>
      </c>
      <c r="P105" s="21">
        <v>1590</v>
      </c>
      <c r="Q105" s="21">
        <v>1716</v>
      </c>
      <c r="R105" s="21">
        <v>1590</v>
      </c>
      <c r="S105" s="21">
        <v>2636</v>
      </c>
      <c r="T105" s="21">
        <v>1976</v>
      </c>
      <c r="U105" s="21">
        <v>2106</v>
      </c>
      <c r="V105" s="21">
        <v>2747</v>
      </c>
      <c r="W105" s="22">
        <v>23082</v>
      </c>
    </row>
    <row r="106" spans="1:23" ht="14.4" x14ac:dyDescent="0.3">
      <c r="A106" s="18">
        <v>342489430</v>
      </c>
      <c r="B106" s="19" t="s">
        <v>24</v>
      </c>
      <c r="C106" s="19" t="s">
        <v>26</v>
      </c>
      <c r="D106" s="19" t="s">
        <v>175</v>
      </c>
      <c r="E106" s="20"/>
      <c r="F106" s="19" t="s">
        <v>29</v>
      </c>
      <c r="G106" s="19" t="s">
        <v>31</v>
      </c>
      <c r="H106" s="19" t="s">
        <v>28</v>
      </c>
      <c r="I106" s="20"/>
      <c r="J106" s="20"/>
      <c r="K106" s="21">
        <v>845.46</v>
      </c>
      <c r="L106" s="21">
        <v>799.91</v>
      </c>
      <c r="M106" s="21">
        <v>653.19000000000005</v>
      </c>
      <c r="N106" s="21">
        <v>322.77</v>
      </c>
      <c r="O106" s="21">
        <v>620.69000000000005</v>
      </c>
      <c r="P106" s="21">
        <v>776.19</v>
      </c>
      <c r="Q106" s="21">
        <v>489.56</v>
      </c>
      <c r="R106" s="21">
        <v>232.2</v>
      </c>
      <c r="S106" s="21">
        <v>362.45</v>
      </c>
      <c r="T106" s="21">
        <v>403</v>
      </c>
      <c r="U106" s="21">
        <v>573.91999999999996</v>
      </c>
      <c r="V106" s="21">
        <v>688.07</v>
      </c>
      <c r="W106" s="22">
        <v>6767.41</v>
      </c>
    </row>
    <row r="107" spans="1:23" ht="14.4" x14ac:dyDescent="0.3">
      <c r="A107" s="18">
        <v>342500954</v>
      </c>
      <c r="B107" s="19" t="s">
        <v>24</v>
      </c>
      <c r="C107" s="19" t="s">
        <v>26</v>
      </c>
      <c r="D107" s="19" t="s">
        <v>176</v>
      </c>
      <c r="E107" s="20"/>
      <c r="F107" s="19" t="s">
        <v>29</v>
      </c>
      <c r="G107" s="19" t="s">
        <v>30</v>
      </c>
      <c r="H107" s="19" t="s">
        <v>28</v>
      </c>
      <c r="I107" s="20"/>
      <c r="J107" s="20"/>
      <c r="K107" s="21">
        <v>3915</v>
      </c>
      <c r="L107" s="21">
        <v>3517</v>
      </c>
      <c r="M107" s="21">
        <v>3467</v>
      </c>
      <c r="N107" s="21">
        <v>2786</v>
      </c>
      <c r="O107" s="21">
        <v>2540</v>
      </c>
      <c r="P107" s="21">
        <v>2354</v>
      </c>
      <c r="Q107" s="21">
        <v>2478</v>
      </c>
      <c r="R107" s="21">
        <v>2870</v>
      </c>
      <c r="S107" s="21">
        <v>3188</v>
      </c>
      <c r="T107" s="21">
        <v>3661</v>
      </c>
      <c r="U107" s="21">
        <v>3766</v>
      </c>
      <c r="V107" s="21">
        <v>4128</v>
      </c>
      <c r="W107" s="22">
        <v>38670</v>
      </c>
    </row>
    <row r="108" spans="1:23" ht="14.4" x14ac:dyDescent="0.3">
      <c r="A108" s="18">
        <v>342503550</v>
      </c>
      <c r="B108" s="19" t="s">
        <v>407</v>
      </c>
      <c r="C108" s="19" t="s">
        <v>26</v>
      </c>
      <c r="D108" s="19" t="s">
        <v>423</v>
      </c>
      <c r="E108" s="20"/>
      <c r="F108" s="19" t="s">
        <v>29</v>
      </c>
      <c r="G108" s="19" t="s">
        <v>31</v>
      </c>
      <c r="H108" s="19" t="s">
        <v>28</v>
      </c>
      <c r="I108" s="20"/>
      <c r="J108" s="20"/>
      <c r="K108" s="21">
        <v>638.13</v>
      </c>
      <c r="L108" s="21">
        <v>632.36</v>
      </c>
      <c r="M108" s="21">
        <v>473.68</v>
      </c>
      <c r="N108" s="21">
        <v>401.31</v>
      </c>
      <c r="O108" s="21">
        <v>780.98</v>
      </c>
      <c r="P108" s="21">
        <v>859.18</v>
      </c>
      <c r="Q108" s="21">
        <v>1022.87</v>
      </c>
      <c r="R108" s="21">
        <v>1062.26</v>
      </c>
      <c r="S108" s="21">
        <v>525.69000000000005</v>
      </c>
      <c r="T108" s="21">
        <v>439.41</v>
      </c>
      <c r="U108" s="21">
        <v>1026.46</v>
      </c>
      <c r="V108" s="21">
        <v>773.75</v>
      </c>
      <c r="W108" s="22">
        <v>8636.0800000000017</v>
      </c>
    </row>
    <row r="109" spans="1:23" ht="14.4" x14ac:dyDescent="0.3">
      <c r="A109" s="18">
        <v>342507706</v>
      </c>
      <c r="B109" s="19" t="s">
        <v>24</v>
      </c>
      <c r="C109" s="19" t="s">
        <v>26</v>
      </c>
      <c r="D109" s="19" t="s">
        <v>177</v>
      </c>
      <c r="E109" s="20"/>
      <c r="F109" s="19" t="s">
        <v>29</v>
      </c>
      <c r="G109" s="19" t="s">
        <v>31</v>
      </c>
      <c r="H109" s="19" t="s">
        <v>28</v>
      </c>
      <c r="I109" s="20"/>
      <c r="J109" s="20"/>
      <c r="K109" s="21">
        <v>16.5</v>
      </c>
      <c r="L109" s="21">
        <v>15.1</v>
      </c>
      <c r="M109" s="21">
        <v>9.89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0.37</v>
      </c>
      <c r="T109" s="21">
        <v>0.46</v>
      </c>
      <c r="U109" s="21">
        <v>0.15</v>
      </c>
      <c r="V109" s="21">
        <v>0</v>
      </c>
      <c r="W109" s="22">
        <v>42.47</v>
      </c>
    </row>
    <row r="110" spans="1:23" ht="14.4" x14ac:dyDescent="0.3">
      <c r="A110" s="18">
        <v>342509866</v>
      </c>
      <c r="B110" s="19" t="s">
        <v>24</v>
      </c>
      <c r="C110" s="19" t="s">
        <v>26</v>
      </c>
      <c r="D110" s="19" t="s">
        <v>178</v>
      </c>
      <c r="E110" s="20"/>
      <c r="F110" s="19" t="s">
        <v>29</v>
      </c>
      <c r="G110" s="19" t="s">
        <v>30</v>
      </c>
      <c r="H110" s="19" t="s">
        <v>28</v>
      </c>
      <c r="I110" s="20"/>
      <c r="J110" s="20"/>
      <c r="K110" s="21">
        <v>4217</v>
      </c>
      <c r="L110" s="21">
        <v>3666</v>
      </c>
      <c r="M110" s="21">
        <v>3513</v>
      </c>
      <c r="N110" s="21">
        <v>3183</v>
      </c>
      <c r="O110" s="21">
        <v>3324</v>
      </c>
      <c r="P110" s="21">
        <v>2893</v>
      </c>
      <c r="Q110" s="21">
        <v>3055</v>
      </c>
      <c r="R110" s="21">
        <v>3282</v>
      </c>
      <c r="S110" s="21">
        <v>3439</v>
      </c>
      <c r="T110" s="21">
        <v>3863</v>
      </c>
      <c r="U110" s="21">
        <v>3960</v>
      </c>
      <c r="V110" s="21">
        <v>4255</v>
      </c>
      <c r="W110" s="22">
        <v>42650</v>
      </c>
    </row>
    <row r="111" spans="1:23" ht="14.4" x14ac:dyDescent="0.3">
      <c r="A111" s="18">
        <v>342518616</v>
      </c>
      <c r="B111" s="19" t="s">
        <v>24</v>
      </c>
      <c r="C111" s="19" t="s">
        <v>26</v>
      </c>
      <c r="D111" s="19" t="s">
        <v>179</v>
      </c>
      <c r="E111" s="20"/>
      <c r="F111" s="19" t="s">
        <v>29</v>
      </c>
      <c r="G111" s="19" t="s">
        <v>30</v>
      </c>
      <c r="H111" s="19" t="s">
        <v>28</v>
      </c>
      <c r="I111" s="20"/>
      <c r="J111" s="20"/>
      <c r="K111" s="21">
        <v>3265</v>
      </c>
      <c r="L111" s="21">
        <v>3055</v>
      </c>
      <c r="M111" s="21">
        <v>3109</v>
      </c>
      <c r="N111" s="21">
        <v>2942</v>
      </c>
      <c r="O111" s="21">
        <v>3095</v>
      </c>
      <c r="P111" s="21">
        <v>2629</v>
      </c>
      <c r="Q111" s="21">
        <v>2771</v>
      </c>
      <c r="R111" s="21">
        <v>2998</v>
      </c>
      <c r="S111" s="21">
        <v>3104</v>
      </c>
      <c r="T111" s="21">
        <v>3408</v>
      </c>
      <c r="U111" s="21">
        <v>3475</v>
      </c>
      <c r="V111" s="21">
        <v>3755</v>
      </c>
      <c r="W111" s="22">
        <v>37606</v>
      </c>
    </row>
    <row r="112" spans="1:23" ht="14.4" hidden="1" x14ac:dyDescent="0.3">
      <c r="A112" s="18">
        <v>342525464</v>
      </c>
      <c r="B112" s="19" t="s">
        <v>24</v>
      </c>
      <c r="C112" s="19" t="s">
        <v>26</v>
      </c>
      <c r="D112" s="19" t="s">
        <v>180</v>
      </c>
      <c r="E112" s="19" t="s">
        <v>181</v>
      </c>
      <c r="F112" s="19" t="s">
        <v>29</v>
      </c>
      <c r="G112" s="19" t="s">
        <v>31</v>
      </c>
      <c r="H112" s="19" t="s">
        <v>28</v>
      </c>
      <c r="I112" s="20"/>
      <c r="J112" s="20"/>
      <c r="K112" s="21">
        <v>1098.94</v>
      </c>
      <c r="L112" s="21">
        <v>1029.2</v>
      </c>
      <c r="M112" s="21">
        <v>1099.98</v>
      </c>
      <c r="N112" s="21">
        <v>1064.1500000000001</v>
      </c>
      <c r="O112" s="21">
        <v>1099.3499999999999</v>
      </c>
      <c r="P112" s="21">
        <v>1063.72</v>
      </c>
      <c r="Q112" s="21">
        <v>1099.8800000000001</v>
      </c>
      <c r="R112" s="21">
        <v>1100.21</v>
      </c>
      <c r="S112" s="21">
        <v>282</v>
      </c>
      <c r="T112" s="21">
        <v>310</v>
      </c>
      <c r="U112" s="21">
        <v>330</v>
      </c>
      <c r="V112" s="21">
        <v>519</v>
      </c>
      <c r="W112" s="22">
        <v>10096.43</v>
      </c>
    </row>
    <row r="113" spans="1:23" ht="14.4" x14ac:dyDescent="0.3">
      <c r="A113" s="18">
        <v>342526403</v>
      </c>
      <c r="B113" s="19" t="s">
        <v>24</v>
      </c>
      <c r="C113" s="19" t="s">
        <v>26</v>
      </c>
      <c r="D113" s="19" t="s">
        <v>182</v>
      </c>
      <c r="E113" s="19" t="s">
        <v>27</v>
      </c>
      <c r="F113" s="19" t="s">
        <v>29</v>
      </c>
      <c r="G113" s="19" t="s">
        <v>30</v>
      </c>
      <c r="H113" s="19" t="s">
        <v>28</v>
      </c>
      <c r="I113" s="20"/>
      <c r="J113" s="20"/>
      <c r="K113" s="21">
        <v>2144</v>
      </c>
      <c r="L113" s="21">
        <v>2032</v>
      </c>
      <c r="M113" s="21">
        <v>2039</v>
      </c>
      <c r="N113" s="21">
        <v>1748</v>
      </c>
      <c r="O113" s="21">
        <v>1670</v>
      </c>
      <c r="P113" s="21">
        <v>1548</v>
      </c>
      <c r="Q113" s="21">
        <v>1636</v>
      </c>
      <c r="R113" s="21">
        <v>1758</v>
      </c>
      <c r="S113" s="21">
        <v>1845</v>
      </c>
      <c r="T113" s="21">
        <v>2075</v>
      </c>
      <c r="U113" s="21">
        <v>2143</v>
      </c>
      <c r="V113" s="21">
        <v>2291</v>
      </c>
      <c r="W113" s="22">
        <v>22929</v>
      </c>
    </row>
    <row r="114" spans="1:23" ht="14.4" hidden="1" x14ac:dyDescent="0.3">
      <c r="A114" s="18">
        <v>342526482</v>
      </c>
      <c r="B114" s="19" t="s">
        <v>24</v>
      </c>
      <c r="C114" s="19" t="s">
        <v>26</v>
      </c>
      <c r="D114" s="19" t="s">
        <v>183</v>
      </c>
      <c r="E114" s="19" t="s">
        <v>107</v>
      </c>
      <c r="F114" s="19" t="s">
        <v>29</v>
      </c>
      <c r="G114" s="19" t="s">
        <v>31</v>
      </c>
      <c r="H114" s="19" t="s">
        <v>28</v>
      </c>
      <c r="I114" s="20"/>
      <c r="J114" s="20"/>
      <c r="K114" s="21">
        <v>42.85</v>
      </c>
      <c r="L114" s="21">
        <v>39.65</v>
      </c>
      <c r="M114" s="21">
        <v>42.49</v>
      </c>
      <c r="N114" s="21">
        <v>41.32</v>
      </c>
      <c r="O114" s="21">
        <v>42.49</v>
      </c>
      <c r="P114" s="21">
        <v>41</v>
      </c>
      <c r="Q114" s="21">
        <v>56.01</v>
      </c>
      <c r="R114" s="21">
        <v>101.76</v>
      </c>
      <c r="S114" s="21">
        <v>98.69</v>
      </c>
      <c r="T114" s="21">
        <v>102.06</v>
      </c>
      <c r="U114" s="21">
        <v>98.8</v>
      </c>
      <c r="V114" s="21">
        <v>121.7</v>
      </c>
      <c r="W114" s="22">
        <v>828.81999999999994</v>
      </c>
    </row>
    <row r="115" spans="1:23" ht="14.4" hidden="1" x14ac:dyDescent="0.3">
      <c r="A115" s="18">
        <v>342527892</v>
      </c>
      <c r="B115" s="19" t="s">
        <v>24</v>
      </c>
      <c r="C115" s="19" t="s">
        <v>26</v>
      </c>
      <c r="D115" s="19" t="s">
        <v>184</v>
      </c>
      <c r="E115" s="19" t="s">
        <v>185</v>
      </c>
      <c r="F115" s="19" t="s">
        <v>29</v>
      </c>
      <c r="G115" s="19" t="s">
        <v>31</v>
      </c>
      <c r="H115" s="19" t="s">
        <v>28</v>
      </c>
      <c r="I115" s="20"/>
      <c r="J115" s="20"/>
      <c r="K115" s="21">
        <v>176.14</v>
      </c>
      <c r="L115" s="21">
        <v>170.28</v>
      </c>
      <c r="M115" s="21">
        <v>164.42</v>
      </c>
      <c r="N115" s="21">
        <v>151.01</v>
      </c>
      <c r="O115" s="21">
        <v>349.45</v>
      </c>
      <c r="P115" s="21">
        <v>403.27</v>
      </c>
      <c r="Q115" s="21">
        <v>367.96</v>
      </c>
      <c r="R115" s="21">
        <v>351</v>
      </c>
      <c r="S115" s="21">
        <v>162.16</v>
      </c>
      <c r="T115" s="21">
        <v>100.87</v>
      </c>
      <c r="U115" s="21">
        <v>124.3</v>
      </c>
      <c r="V115" s="21">
        <v>142.22999999999999</v>
      </c>
      <c r="W115" s="22">
        <v>2663.0899999999997</v>
      </c>
    </row>
    <row r="116" spans="1:23" ht="14.4" x14ac:dyDescent="0.3">
      <c r="A116" s="18">
        <v>342528000</v>
      </c>
      <c r="B116" s="19" t="s">
        <v>24</v>
      </c>
      <c r="C116" s="19" t="s">
        <v>26</v>
      </c>
      <c r="D116" s="19" t="s">
        <v>186</v>
      </c>
      <c r="E116" s="19" t="s">
        <v>27</v>
      </c>
      <c r="F116" s="19" t="s">
        <v>29</v>
      </c>
      <c r="G116" s="19" t="s">
        <v>31</v>
      </c>
      <c r="H116" s="19" t="s">
        <v>28</v>
      </c>
      <c r="I116" s="20"/>
      <c r="J116" s="20"/>
      <c r="K116" s="21">
        <v>385.31</v>
      </c>
      <c r="L116" s="21">
        <v>360.75</v>
      </c>
      <c r="M116" s="21">
        <v>385.52</v>
      </c>
      <c r="N116" s="21">
        <v>372.85</v>
      </c>
      <c r="O116" s="21">
        <v>357.3</v>
      </c>
      <c r="P116" s="21">
        <v>321.95999999999998</v>
      </c>
      <c r="Q116" s="21">
        <v>388.62</v>
      </c>
      <c r="R116" s="21">
        <v>411.5</v>
      </c>
      <c r="S116" s="21">
        <v>408.46</v>
      </c>
      <c r="T116" s="21">
        <v>426.61</v>
      </c>
      <c r="U116" s="21">
        <v>437.14</v>
      </c>
      <c r="V116" s="21">
        <v>466.24</v>
      </c>
      <c r="W116" s="22">
        <v>4722.2599999999993</v>
      </c>
    </row>
    <row r="117" spans="1:23" ht="14.4" hidden="1" x14ac:dyDescent="0.3">
      <c r="A117" s="18">
        <v>342528775</v>
      </c>
      <c r="B117" s="19" t="s">
        <v>24</v>
      </c>
      <c r="C117" s="19" t="s">
        <v>26</v>
      </c>
      <c r="D117" s="19" t="s">
        <v>187</v>
      </c>
      <c r="E117" s="19" t="s">
        <v>55</v>
      </c>
      <c r="F117" s="19" t="s">
        <v>29</v>
      </c>
      <c r="G117" s="19" t="s">
        <v>30</v>
      </c>
      <c r="H117" s="19" t="s">
        <v>39</v>
      </c>
      <c r="I117" s="20"/>
      <c r="J117" s="20"/>
      <c r="K117" s="21">
        <v>8785</v>
      </c>
      <c r="L117" s="21">
        <v>8055</v>
      </c>
      <c r="M117" s="21">
        <v>6100</v>
      </c>
      <c r="N117" s="21">
        <v>3315</v>
      </c>
      <c r="O117" s="21">
        <v>3585</v>
      </c>
      <c r="P117" s="21">
        <v>4640</v>
      </c>
      <c r="Q117" s="21">
        <v>4935</v>
      </c>
      <c r="R117" s="21">
        <v>4815</v>
      </c>
      <c r="S117" s="21">
        <v>4100</v>
      </c>
      <c r="T117" s="21">
        <v>3480</v>
      </c>
      <c r="U117" s="21">
        <v>4145</v>
      </c>
      <c r="V117" s="21">
        <v>7190</v>
      </c>
      <c r="W117" s="22">
        <v>63145</v>
      </c>
    </row>
    <row r="118" spans="1:23" ht="14.4" x14ac:dyDescent="0.3">
      <c r="A118" s="18">
        <v>342530526</v>
      </c>
      <c r="B118" s="19" t="s">
        <v>24</v>
      </c>
      <c r="C118" s="19" t="s">
        <v>26</v>
      </c>
      <c r="D118" s="19" t="s">
        <v>188</v>
      </c>
      <c r="E118" s="19" t="s">
        <v>27</v>
      </c>
      <c r="F118" s="19" t="s">
        <v>29</v>
      </c>
      <c r="G118" s="19" t="s">
        <v>30</v>
      </c>
      <c r="H118" s="19" t="s">
        <v>28</v>
      </c>
      <c r="I118" s="20"/>
      <c r="J118" s="20"/>
      <c r="K118" s="21">
        <v>4316</v>
      </c>
      <c r="L118" s="21">
        <v>3814</v>
      </c>
      <c r="M118" s="21">
        <v>3767</v>
      </c>
      <c r="N118" s="21">
        <v>3354</v>
      </c>
      <c r="O118" s="21">
        <v>3205</v>
      </c>
      <c r="P118" s="21">
        <v>2969</v>
      </c>
      <c r="Q118" s="21">
        <v>3050</v>
      </c>
      <c r="R118" s="21">
        <v>3349</v>
      </c>
      <c r="S118" s="21">
        <v>3534</v>
      </c>
      <c r="T118" s="21">
        <v>3979</v>
      </c>
      <c r="U118" s="21">
        <v>4094</v>
      </c>
      <c r="V118" s="21">
        <v>4359</v>
      </c>
      <c r="W118" s="22">
        <v>43790</v>
      </c>
    </row>
    <row r="119" spans="1:23" ht="14.4" hidden="1" x14ac:dyDescent="0.3">
      <c r="A119" s="18">
        <v>342530998</v>
      </c>
      <c r="B119" s="19" t="s">
        <v>24</v>
      </c>
      <c r="C119" s="19" t="s">
        <v>26</v>
      </c>
      <c r="D119" s="19" t="s">
        <v>189</v>
      </c>
      <c r="E119" s="19" t="s">
        <v>190</v>
      </c>
      <c r="F119" s="19" t="s">
        <v>29</v>
      </c>
      <c r="G119" s="19" t="s">
        <v>31</v>
      </c>
      <c r="H119" s="19" t="s">
        <v>28</v>
      </c>
      <c r="I119" s="20"/>
      <c r="J119" s="20"/>
      <c r="K119" s="21">
        <v>159.28</v>
      </c>
      <c r="L119" s="21">
        <v>81.05</v>
      </c>
      <c r="M119" s="21">
        <v>117.28</v>
      </c>
      <c r="N119" s="21">
        <v>127.62</v>
      </c>
      <c r="O119" s="21">
        <v>66.08</v>
      </c>
      <c r="P119" s="21">
        <v>41.8</v>
      </c>
      <c r="Q119" s="21">
        <v>160.27000000000001</v>
      </c>
      <c r="R119" s="21">
        <v>201</v>
      </c>
      <c r="S119" s="21">
        <v>257.89999999999998</v>
      </c>
      <c r="T119" s="21">
        <v>290.31</v>
      </c>
      <c r="U119" s="21">
        <v>349.33</v>
      </c>
      <c r="V119" s="21">
        <v>396.31</v>
      </c>
      <c r="W119" s="22">
        <v>2248.23</v>
      </c>
    </row>
    <row r="120" spans="1:23" ht="14.4" x14ac:dyDescent="0.3">
      <c r="A120" s="18">
        <v>342531810</v>
      </c>
      <c r="B120" s="19" t="s">
        <v>24</v>
      </c>
      <c r="C120" s="19" t="s">
        <v>26</v>
      </c>
      <c r="D120" s="19" t="s">
        <v>191</v>
      </c>
      <c r="E120" s="19" t="s">
        <v>192</v>
      </c>
      <c r="F120" s="19" t="s">
        <v>29</v>
      </c>
      <c r="G120" s="19" t="s">
        <v>31</v>
      </c>
      <c r="H120" s="19" t="s">
        <v>28</v>
      </c>
      <c r="I120" s="20"/>
      <c r="J120" s="20"/>
      <c r="K120" s="21">
        <v>1655.23</v>
      </c>
      <c r="L120" s="21">
        <v>1549.08</v>
      </c>
      <c r="M120" s="21">
        <v>1656.09</v>
      </c>
      <c r="N120" s="21">
        <v>1602.94</v>
      </c>
      <c r="O120" s="21">
        <v>1656.1</v>
      </c>
      <c r="P120" s="21">
        <v>1602.58</v>
      </c>
      <c r="Q120" s="21">
        <v>1655.94</v>
      </c>
      <c r="R120" s="21">
        <v>1655.91</v>
      </c>
      <c r="S120" s="21">
        <v>1602.43</v>
      </c>
      <c r="T120" s="21">
        <v>1655.82</v>
      </c>
      <c r="U120" s="21">
        <v>1602.33</v>
      </c>
      <c r="V120" s="21">
        <v>1655.73</v>
      </c>
      <c r="W120" s="22">
        <v>19550.18</v>
      </c>
    </row>
    <row r="121" spans="1:23" ht="14.4" x14ac:dyDescent="0.3">
      <c r="A121" s="18">
        <v>342533046</v>
      </c>
      <c r="B121" s="19" t="s">
        <v>24</v>
      </c>
      <c r="C121" s="19" t="s">
        <v>26</v>
      </c>
      <c r="D121" s="19" t="s">
        <v>193</v>
      </c>
      <c r="E121" s="20"/>
      <c r="F121" s="19" t="s">
        <v>29</v>
      </c>
      <c r="G121" s="19" t="s">
        <v>30</v>
      </c>
      <c r="H121" s="19" t="s">
        <v>28</v>
      </c>
      <c r="I121" s="20"/>
      <c r="J121" s="20"/>
      <c r="K121" s="21">
        <v>5227</v>
      </c>
      <c r="L121" s="21">
        <v>5038</v>
      </c>
      <c r="M121" s="21">
        <v>5208</v>
      </c>
      <c r="N121" s="21">
        <v>4581</v>
      </c>
      <c r="O121" s="21">
        <v>4690</v>
      </c>
      <c r="P121" s="21">
        <v>4874</v>
      </c>
      <c r="Q121" s="21">
        <v>5139</v>
      </c>
      <c r="R121" s="21">
        <v>5078</v>
      </c>
      <c r="S121" s="21">
        <v>4961</v>
      </c>
      <c r="T121" s="21">
        <v>4791</v>
      </c>
      <c r="U121" s="21">
        <v>4827</v>
      </c>
      <c r="V121" s="21">
        <v>5227</v>
      </c>
      <c r="W121" s="22">
        <v>59641</v>
      </c>
    </row>
    <row r="122" spans="1:23" ht="14.4" hidden="1" x14ac:dyDescent="0.3">
      <c r="A122" s="18">
        <v>342536895</v>
      </c>
      <c r="B122" s="19" t="s">
        <v>24</v>
      </c>
      <c r="C122" s="19" t="s">
        <v>26</v>
      </c>
      <c r="D122" s="19" t="s">
        <v>194</v>
      </c>
      <c r="E122" s="19" t="s">
        <v>195</v>
      </c>
      <c r="F122" s="19" t="s">
        <v>29</v>
      </c>
      <c r="G122" s="19" t="s">
        <v>31</v>
      </c>
      <c r="H122" s="19" t="s">
        <v>28</v>
      </c>
      <c r="I122" s="20"/>
      <c r="J122" s="20"/>
      <c r="K122" s="21">
        <v>838</v>
      </c>
      <c r="L122" s="21">
        <v>784.23</v>
      </c>
      <c r="M122" s="21">
        <v>684.01</v>
      </c>
      <c r="N122" s="21">
        <v>455.19</v>
      </c>
      <c r="O122" s="21">
        <v>829.73</v>
      </c>
      <c r="P122" s="21">
        <v>945.24</v>
      </c>
      <c r="Q122" s="21">
        <v>840.42</v>
      </c>
      <c r="R122" s="21">
        <v>784.65</v>
      </c>
      <c r="S122" s="21">
        <v>661.83</v>
      </c>
      <c r="T122" s="21">
        <v>647.25</v>
      </c>
      <c r="U122" s="21">
        <v>741.89</v>
      </c>
      <c r="V122" s="21">
        <v>790.5</v>
      </c>
      <c r="W122" s="22">
        <v>9002.9399999999987</v>
      </c>
    </row>
    <row r="123" spans="1:23" ht="14.4" x14ac:dyDescent="0.3">
      <c r="A123" s="18">
        <v>342550802</v>
      </c>
      <c r="B123" s="19" t="s">
        <v>24</v>
      </c>
      <c r="C123" s="19" t="s">
        <v>26</v>
      </c>
      <c r="D123" s="19" t="s">
        <v>196</v>
      </c>
      <c r="E123" s="19" t="s">
        <v>27</v>
      </c>
      <c r="F123" s="19" t="s">
        <v>29</v>
      </c>
      <c r="G123" s="19" t="s">
        <v>30</v>
      </c>
      <c r="H123" s="19" t="s">
        <v>28</v>
      </c>
      <c r="I123" s="20"/>
      <c r="J123" s="20"/>
      <c r="K123" s="21">
        <v>1315</v>
      </c>
      <c r="L123" s="21">
        <v>1141</v>
      </c>
      <c r="M123" s="21">
        <v>1128</v>
      </c>
      <c r="N123" s="21">
        <v>1006</v>
      </c>
      <c r="O123" s="21">
        <v>961</v>
      </c>
      <c r="P123" s="21">
        <v>887</v>
      </c>
      <c r="Q123" s="21">
        <v>940</v>
      </c>
      <c r="R123" s="21">
        <v>1009</v>
      </c>
      <c r="S123" s="21">
        <v>1069</v>
      </c>
      <c r="T123" s="21">
        <v>1196</v>
      </c>
      <c r="U123" s="21">
        <v>1161</v>
      </c>
      <c r="V123" s="21">
        <v>1289</v>
      </c>
      <c r="W123" s="22">
        <v>13102</v>
      </c>
    </row>
    <row r="124" spans="1:23" ht="14.4" hidden="1" x14ac:dyDescent="0.3">
      <c r="A124" s="18">
        <v>342552464</v>
      </c>
      <c r="B124" s="19" t="s">
        <v>24</v>
      </c>
      <c r="C124" s="19" t="s">
        <v>26</v>
      </c>
      <c r="D124" s="19" t="s">
        <v>197</v>
      </c>
      <c r="E124" s="19" t="s">
        <v>198</v>
      </c>
      <c r="F124" s="19" t="s">
        <v>29</v>
      </c>
      <c r="G124" s="19" t="s">
        <v>30</v>
      </c>
      <c r="H124" s="19" t="s">
        <v>28</v>
      </c>
      <c r="I124" s="20"/>
      <c r="J124" s="20"/>
      <c r="K124" s="21">
        <v>1559</v>
      </c>
      <c r="L124" s="21">
        <v>1459</v>
      </c>
      <c r="M124" s="21">
        <v>1449</v>
      </c>
      <c r="N124" s="21">
        <v>989</v>
      </c>
      <c r="O124" s="21">
        <v>1076</v>
      </c>
      <c r="P124" s="21">
        <v>1547</v>
      </c>
      <c r="Q124" s="21">
        <v>2667</v>
      </c>
      <c r="R124" s="21">
        <v>3377</v>
      </c>
      <c r="S124" s="21">
        <v>3272</v>
      </c>
      <c r="T124" s="21">
        <v>826</v>
      </c>
      <c r="U124" s="21">
        <v>1516</v>
      </c>
      <c r="V124" s="21">
        <v>2075</v>
      </c>
      <c r="W124" s="22">
        <v>21812</v>
      </c>
    </row>
    <row r="125" spans="1:23" ht="14.4" hidden="1" x14ac:dyDescent="0.3">
      <c r="A125" s="18">
        <v>342553180</v>
      </c>
      <c r="B125" s="19" t="s">
        <v>24</v>
      </c>
      <c r="C125" s="19" t="s">
        <v>26</v>
      </c>
      <c r="D125" s="19" t="s">
        <v>199</v>
      </c>
      <c r="E125" s="19" t="s">
        <v>107</v>
      </c>
      <c r="F125" s="19" t="s">
        <v>29</v>
      </c>
      <c r="G125" s="19" t="s">
        <v>31</v>
      </c>
      <c r="H125" s="19" t="s">
        <v>28</v>
      </c>
      <c r="I125" s="20"/>
      <c r="J125" s="20"/>
      <c r="K125" s="21">
        <v>325.70999999999998</v>
      </c>
      <c r="L125" s="21">
        <v>298.86</v>
      </c>
      <c r="M125" s="21">
        <v>111.48</v>
      </c>
      <c r="N125" s="21">
        <v>49.18</v>
      </c>
      <c r="O125" s="21">
        <v>41.37</v>
      </c>
      <c r="P125" s="21">
        <v>37.369999999999997</v>
      </c>
      <c r="Q125" s="21">
        <v>75.92</v>
      </c>
      <c r="R125" s="21">
        <v>86.8</v>
      </c>
      <c r="S125" s="21">
        <v>160.41999999999999</v>
      </c>
      <c r="T125" s="21">
        <v>181.57</v>
      </c>
      <c r="U125" s="21">
        <v>296.98</v>
      </c>
      <c r="V125" s="21">
        <v>345.01</v>
      </c>
      <c r="W125" s="22">
        <v>2010.6699999999998</v>
      </c>
    </row>
    <row r="126" spans="1:23" ht="14.4" x14ac:dyDescent="0.3">
      <c r="A126" s="18">
        <v>342554155</v>
      </c>
      <c r="B126" s="19" t="s">
        <v>24</v>
      </c>
      <c r="C126" s="19" t="s">
        <v>26</v>
      </c>
      <c r="D126" s="19" t="s">
        <v>200</v>
      </c>
      <c r="E126" s="19" t="s">
        <v>27</v>
      </c>
      <c r="F126" s="19" t="s">
        <v>29</v>
      </c>
      <c r="G126" s="19" t="s">
        <v>31</v>
      </c>
      <c r="H126" s="19" t="s">
        <v>28</v>
      </c>
      <c r="I126" s="20"/>
      <c r="J126" s="20"/>
      <c r="K126" s="21">
        <v>1607.83</v>
      </c>
      <c r="L126" s="21">
        <v>1503.93</v>
      </c>
      <c r="M126" s="21">
        <v>1607.71</v>
      </c>
      <c r="N126" s="21">
        <v>1555.96</v>
      </c>
      <c r="O126" s="21">
        <v>746.94</v>
      </c>
      <c r="P126" s="21">
        <v>196.66</v>
      </c>
      <c r="Q126" s="21">
        <v>973.61</v>
      </c>
      <c r="R126" s="21">
        <v>1608.06</v>
      </c>
      <c r="S126" s="21">
        <v>1556.06</v>
      </c>
      <c r="T126" s="21">
        <v>1607.79</v>
      </c>
      <c r="U126" s="21">
        <v>1555.75</v>
      </c>
      <c r="V126" s="21">
        <v>1607.47</v>
      </c>
      <c r="W126" s="22">
        <v>16127.769999999999</v>
      </c>
    </row>
    <row r="127" spans="1:23" ht="14.4" hidden="1" x14ac:dyDescent="0.3">
      <c r="A127" s="18">
        <v>342555366</v>
      </c>
      <c r="B127" s="19" t="s">
        <v>24</v>
      </c>
      <c r="C127" s="19" t="s">
        <v>26</v>
      </c>
      <c r="D127" s="19" t="s">
        <v>201</v>
      </c>
      <c r="E127" s="19" t="s">
        <v>55</v>
      </c>
      <c r="F127" s="19" t="s">
        <v>29</v>
      </c>
      <c r="G127" s="19" t="s">
        <v>30</v>
      </c>
      <c r="H127" s="19" t="s">
        <v>28</v>
      </c>
      <c r="I127" s="20"/>
      <c r="J127" s="20"/>
      <c r="K127" s="21">
        <v>6660</v>
      </c>
      <c r="L127" s="21">
        <v>7646</v>
      </c>
      <c r="M127" s="21">
        <v>6157</v>
      </c>
      <c r="N127" s="21">
        <v>5185</v>
      </c>
      <c r="O127" s="21">
        <v>5547</v>
      </c>
      <c r="P127" s="21">
        <v>6513</v>
      </c>
      <c r="Q127" s="21">
        <v>7152</v>
      </c>
      <c r="R127" s="21">
        <v>7069</v>
      </c>
      <c r="S127" s="21">
        <v>6329</v>
      </c>
      <c r="T127" s="21">
        <v>6823</v>
      </c>
      <c r="U127" s="21">
        <v>6530</v>
      </c>
      <c r="V127" s="21">
        <v>6658</v>
      </c>
      <c r="W127" s="22">
        <v>78269</v>
      </c>
    </row>
    <row r="128" spans="1:23" ht="14.4" hidden="1" x14ac:dyDescent="0.3">
      <c r="A128" s="18">
        <v>342558668</v>
      </c>
      <c r="B128" s="19" t="s">
        <v>24</v>
      </c>
      <c r="C128" s="19" t="s">
        <v>26</v>
      </c>
      <c r="D128" s="19" t="s">
        <v>202</v>
      </c>
      <c r="E128" s="19" t="s">
        <v>203</v>
      </c>
      <c r="F128" s="19" t="s">
        <v>29</v>
      </c>
      <c r="G128" s="19" t="s">
        <v>30</v>
      </c>
      <c r="H128" s="19" t="s">
        <v>39</v>
      </c>
      <c r="I128" s="20"/>
      <c r="J128" s="20"/>
      <c r="K128" s="21">
        <v>2180</v>
      </c>
      <c r="L128" s="21">
        <v>1988</v>
      </c>
      <c r="M128" s="21">
        <v>1388</v>
      </c>
      <c r="N128" s="21">
        <v>1044</v>
      </c>
      <c r="O128" s="21">
        <v>1176</v>
      </c>
      <c r="P128" s="21">
        <v>1312</v>
      </c>
      <c r="Q128" s="21">
        <v>1180</v>
      </c>
      <c r="R128" s="21">
        <v>1108</v>
      </c>
      <c r="S128" s="21">
        <v>1584</v>
      </c>
      <c r="T128" s="21">
        <v>1444</v>
      </c>
      <c r="U128" s="21">
        <v>2656</v>
      </c>
      <c r="V128" s="21">
        <v>2556</v>
      </c>
      <c r="W128" s="22">
        <v>19616</v>
      </c>
    </row>
    <row r="129" spans="1:23" ht="14.4" hidden="1" x14ac:dyDescent="0.3">
      <c r="A129" s="18">
        <v>342559052</v>
      </c>
      <c r="B129" s="19" t="s">
        <v>24</v>
      </c>
      <c r="C129" s="19" t="s">
        <v>26</v>
      </c>
      <c r="D129" s="19" t="s">
        <v>205</v>
      </c>
      <c r="E129" s="19" t="s">
        <v>206</v>
      </c>
      <c r="F129" s="19" t="s">
        <v>29</v>
      </c>
      <c r="G129" s="19" t="s">
        <v>31</v>
      </c>
      <c r="H129" s="19" t="s">
        <v>28</v>
      </c>
      <c r="I129" s="20"/>
      <c r="J129" s="20"/>
      <c r="K129" s="21">
        <v>1093.6199999999999</v>
      </c>
      <c r="L129" s="21">
        <v>1183.68</v>
      </c>
      <c r="M129" s="21">
        <v>1642.1</v>
      </c>
      <c r="N129" s="21">
        <v>1589.43</v>
      </c>
      <c r="O129" s="21">
        <v>1642.14</v>
      </c>
      <c r="P129" s="21">
        <v>1589</v>
      </c>
      <c r="Q129" s="21">
        <v>1642.29</v>
      </c>
      <c r="R129" s="21">
        <v>1642.47</v>
      </c>
      <c r="S129" s="21">
        <v>1588.84</v>
      </c>
      <c r="T129" s="21">
        <v>1641.56</v>
      </c>
      <c r="U129" s="21">
        <v>1588.71</v>
      </c>
      <c r="V129" s="21">
        <v>1641.73</v>
      </c>
      <c r="W129" s="22">
        <v>18485.57</v>
      </c>
    </row>
    <row r="130" spans="1:23" ht="14.4" hidden="1" x14ac:dyDescent="0.3">
      <c r="A130" s="18">
        <v>342559058</v>
      </c>
      <c r="B130" s="19" t="s">
        <v>24</v>
      </c>
      <c r="C130" s="19" t="s">
        <v>26</v>
      </c>
      <c r="D130" s="19" t="s">
        <v>207</v>
      </c>
      <c r="E130" s="19" t="s">
        <v>208</v>
      </c>
      <c r="F130" s="19" t="s">
        <v>29</v>
      </c>
      <c r="G130" s="19" t="s">
        <v>30</v>
      </c>
      <c r="H130" s="19" t="s">
        <v>39</v>
      </c>
      <c r="I130" s="20"/>
      <c r="J130" s="20"/>
      <c r="K130" s="21">
        <v>1570</v>
      </c>
      <c r="L130" s="21">
        <v>1870</v>
      </c>
      <c r="M130" s="21">
        <v>1255</v>
      </c>
      <c r="N130" s="21">
        <v>885</v>
      </c>
      <c r="O130" s="21">
        <v>745</v>
      </c>
      <c r="P130" s="21">
        <v>1195</v>
      </c>
      <c r="Q130" s="21">
        <v>600</v>
      </c>
      <c r="R130" s="21">
        <v>865</v>
      </c>
      <c r="S130" s="21">
        <v>1195</v>
      </c>
      <c r="T130" s="21">
        <v>885</v>
      </c>
      <c r="U130" s="21">
        <v>1365</v>
      </c>
      <c r="V130" s="21">
        <v>1630</v>
      </c>
      <c r="W130" s="22">
        <v>14060</v>
      </c>
    </row>
    <row r="131" spans="1:23" ht="14.4" x14ac:dyDescent="0.3">
      <c r="A131" s="18">
        <v>342564072</v>
      </c>
      <c r="B131" s="19" t="s">
        <v>407</v>
      </c>
      <c r="C131" s="19" t="s">
        <v>26</v>
      </c>
      <c r="D131" s="19" t="s">
        <v>424</v>
      </c>
      <c r="E131" s="20"/>
      <c r="F131" s="19" t="s">
        <v>29</v>
      </c>
      <c r="G131" s="19" t="s">
        <v>31</v>
      </c>
      <c r="H131" s="19" t="s">
        <v>28</v>
      </c>
      <c r="I131" s="20"/>
      <c r="J131" s="20"/>
      <c r="K131" s="21">
        <v>36.14</v>
      </c>
      <c r="L131" s="21">
        <v>9.66</v>
      </c>
      <c r="M131" s="21">
        <v>9.41</v>
      </c>
      <c r="N131" s="21">
        <v>8.85</v>
      </c>
      <c r="O131" s="21">
        <v>83.9</v>
      </c>
      <c r="P131" s="21">
        <v>102.29</v>
      </c>
      <c r="Q131" s="21">
        <v>72.66</v>
      </c>
      <c r="R131" s="21">
        <v>63.03</v>
      </c>
      <c r="S131" s="21">
        <v>92.7</v>
      </c>
      <c r="T131" s="21">
        <v>102.34</v>
      </c>
      <c r="U131" s="21">
        <v>23.11</v>
      </c>
      <c r="V131" s="21"/>
      <c r="W131" s="22">
        <v>604.08999999999992</v>
      </c>
    </row>
    <row r="132" spans="1:23" ht="14.4" hidden="1" x14ac:dyDescent="0.3">
      <c r="A132" s="18">
        <v>342566569</v>
      </c>
      <c r="B132" s="19" t="s">
        <v>24</v>
      </c>
      <c r="C132" s="19" t="s">
        <v>26</v>
      </c>
      <c r="D132" s="19" t="s">
        <v>212</v>
      </c>
      <c r="E132" s="19" t="s">
        <v>213</v>
      </c>
      <c r="F132" s="19" t="s">
        <v>29</v>
      </c>
      <c r="G132" s="19" t="s">
        <v>31</v>
      </c>
      <c r="H132" s="19" t="s">
        <v>28</v>
      </c>
      <c r="I132" s="20"/>
      <c r="J132" s="20"/>
      <c r="K132" s="21">
        <v>226.41</v>
      </c>
      <c r="L132" s="21">
        <v>211.48</v>
      </c>
      <c r="M132" s="21">
        <v>225.85</v>
      </c>
      <c r="N132" s="21">
        <v>219.1</v>
      </c>
      <c r="O132" s="21">
        <v>226.35</v>
      </c>
      <c r="P132" s="21">
        <v>219</v>
      </c>
      <c r="Q132" s="21">
        <v>226.35</v>
      </c>
      <c r="R132" s="21">
        <v>226.39</v>
      </c>
      <c r="S132" s="21">
        <v>219.09</v>
      </c>
      <c r="T132" s="21">
        <v>226.41</v>
      </c>
      <c r="U132" s="21">
        <v>218.9</v>
      </c>
      <c r="V132" s="21">
        <v>226.04</v>
      </c>
      <c r="W132" s="22">
        <v>2671.37</v>
      </c>
    </row>
    <row r="133" spans="1:23" ht="14.4" hidden="1" x14ac:dyDescent="0.3">
      <c r="A133" s="18">
        <v>342568125</v>
      </c>
      <c r="B133" s="19" t="s">
        <v>24</v>
      </c>
      <c r="C133" s="19" t="s">
        <v>26</v>
      </c>
      <c r="D133" s="19" t="s">
        <v>214</v>
      </c>
      <c r="E133" s="19" t="s">
        <v>206</v>
      </c>
      <c r="F133" s="19" t="s">
        <v>29</v>
      </c>
      <c r="G133" s="19" t="s">
        <v>31</v>
      </c>
      <c r="H133" s="19" t="s">
        <v>28</v>
      </c>
      <c r="I133" s="20"/>
      <c r="J133" s="20"/>
      <c r="K133" s="21">
        <v>1535.96</v>
      </c>
      <c r="L133" s="21">
        <v>1510.95</v>
      </c>
      <c r="M133" s="21">
        <v>1615.21</v>
      </c>
      <c r="N133" s="21">
        <v>1563.21</v>
      </c>
      <c r="O133" s="21">
        <v>1615.29</v>
      </c>
      <c r="P133" s="21">
        <v>1563.15</v>
      </c>
      <c r="Q133" s="21">
        <v>2475.12</v>
      </c>
      <c r="R133" s="21">
        <v>2948.04</v>
      </c>
      <c r="S133" s="21">
        <v>2344.85</v>
      </c>
      <c r="T133" s="21">
        <v>2160.5</v>
      </c>
      <c r="U133" s="21">
        <v>2020.24</v>
      </c>
      <c r="V133" s="21">
        <v>2045.37</v>
      </c>
      <c r="W133" s="22">
        <v>23397.89</v>
      </c>
    </row>
    <row r="134" spans="1:23" ht="14.4" hidden="1" x14ac:dyDescent="0.3">
      <c r="A134" s="18">
        <v>342568968</v>
      </c>
      <c r="B134" s="19" t="s">
        <v>407</v>
      </c>
      <c r="C134" s="19" t="s">
        <v>26</v>
      </c>
      <c r="D134" s="19" t="s">
        <v>425</v>
      </c>
      <c r="E134" s="19" t="s">
        <v>48</v>
      </c>
      <c r="F134" s="19" t="s">
        <v>29</v>
      </c>
      <c r="G134" s="19" t="s">
        <v>31</v>
      </c>
      <c r="H134" s="19" t="s">
        <v>28</v>
      </c>
      <c r="I134" s="20"/>
      <c r="J134" s="20"/>
      <c r="K134" s="21">
        <v>565.42999999999995</v>
      </c>
      <c r="L134" s="21">
        <v>528.51</v>
      </c>
      <c r="M134" s="21">
        <v>564.77</v>
      </c>
      <c r="N134" s="21">
        <v>546.22</v>
      </c>
      <c r="O134" s="21">
        <v>564.91999999999996</v>
      </c>
      <c r="P134" s="21">
        <v>547</v>
      </c>
      <c r="Q134" s="21">
        <v>705.08</v>
      </c>
      <c r="R134" s="21">
        <v>1184.73</v>
      </c>
      <c r="S134" s="21">
        <v>1146.93</v>
      </c>
      <c r="T134" s="21">
        <v>1185.31</v>
      </c>
      <c r="U134" s="21">
        <v>726.48</v>
      </c>
      <c r="V134" s="21"/>
      <c r="W134" s="22">
        <v>8265.3799999999992</v>
      </c>
    </row>
    <row r="135" spans="1:23" ht="14.4" hidden="1" x14ac:dyDescent="0.3">
      <c r="A135" s="18">
        <v>342569341</v>
      </c>
      <c r="B135" s="19" t="s">
        <v>24</v>
      </c>
      <c r="C135" s="19" t="s">
        <v>26</v>
      </c>
      <c r="D135" s="19" t="s">
        <v>156</v>
      </c>
      <c r="E135" s="19" t="s">
        <v>48</v>
      </c>
      <c r="F135" s="19" t="s">
        <v>29</v>
      </c>
      <c r="G135" s="19" t="s">
        <v>31</v>
      </c>
      <c r="H135" s="19" t="s">
        <v>28</v>
      </c>
      <c r="I135" s="20"/>
      <c r="J135" s="20"/>
      <c r="K135" s="21">
        <v>250.84</v>
      </c>
      <c r="L135" s="21">
        <v>249.4</v>
      </c>
      <c r="M135" s="21">
        <v>166.51</v>
      </c>
      <c r="N135" s="21">
        <v>137.9</v>
      </c>
      <c r="O135" s="21">
        <v>157.47</v>
      </c>
      <c r="P135" s="21">
        <v>156.61000000000001</v>
      </c>
      <c r="Q135" s="21">
        <v>161.94999999999999</v>
      </c>
      <c r="R135" s="21">
        <v>162.04</v>
      </c>
      <c r="S135" s="21">
        <v>167.64</v>
      </c>
      <c r="T135" s="21">
        <v>190.01</v>
      </c>
      <c r="U135" s="21">
        <v>198.9</v>
      </c>
      <c r="V135" s="21">
        <v>214.52</v>
      </c>
      <c r="W135" s="22">
        <v>2213.7900000000004</v>
      </c>
    </row>
    <row r="136" spans="1:23" ht="14.4" hidden="1" x14ac:dyDescent="0.3">
      <c r="A136" s="18">
        <v>342573037</v>
      </c>
      <c r="B136" s="19" t="s">
        <v>24</v>
      </c>
      <c r="C136" s="19" t="s">
        <v>26</v>
      </c>
      <c r="D136" s="19" t="s">
        <v>216</v>
      </c>
      <c r="E136" s="19" t="s">
        <v>217</v>
      </c>
      <c r="F136" s="19" t="s">
        <v>29</v>
      </c>
      <c r="G136" s="19" t="s">
        <v>31</v>
      </c>
      <c r="H136" s="19" t="s">
        <v>28</v>
      </c>
      <c r="I136" s="20"/>
      <c r="J136" s="20"/>
      <c r="K136" s="21">
        <v>43.6</v>
      </c>
      <c r="L136" s="21">
        <v>46.1</v>
      </c>
      <c r="M136" s="21">
        <v>80.67</v>
      </c>
      <c r="N136" s="21">
        <v>92.54</v>
      </c>
      <c r="O136" s="21">
        <v>60.49</v>
      </c>
      <c r="P136" s="21">
        <v>46.72</v>
      </c>
      <c r="Q136" s="21">
        <v>78.489999999999995</v>
      </c>
      <c r="R136" s="21">
        <v>89</v>
      </c>
      <c r="S136" s="21">
        <v>152.52000000000001</v>
      </c>
      <c r="T136" s="21">
        <v>182.55</v>
      </c>
      <c r="U136" s="21">
        <v>246.33</v>
      </c>
      <c r="V136" s="21">
        <v>290.54000000000002</v>
      </c>
      <c r="W136" s="22">
        <v>1409.55</v>
      </c>
    </row>
    <row r="137" spans="1:23" ht="14.4" x14ac:dyDescent="0.3">
      <c r="A137" s="18">
        <v>342573087</v>
      </c>
      <c r="B137" s="19" t="s">
        <v>24</v>
      </c>
      <c r="C137" s="19" t="s">
        <v>26</v>
      </c>
      <c r="D137" s="19" t="s">
        <v>218</v>
      </c>
      <c r="E137" s="20"/>
      <c r="F137" s="19" t="s">
        <v>29</v>
      </c>
      <c r="G137" s="19" t="s">
        <v>31</v>
      </c>
      <c r="H137" s="19" t="s">
        <v>28</v>
      </c>
      <c r="I137" s="20"/>
      <c r="J137" s="20"/>
      <c r="K137" s="21">
        <v>172.03</v>
      </c>
      <c r="L137" s="21">
        <v>190.24</v>
      </c>
      <c r="M137" s="21">
        <v>203.21</v>
      </c>
      <c r="N137" s="21">
        <v>196.36</v>
      </c>
      <c r="O137" s="21">
        <v>203.16</v>
      </c>
      <c r="P137" s="21">
        <v>196.84</v>
      </c>
      <c r="Q137" s="21">
        <v>696.67</v>
      </c>
      <c r="R137" s="21">
        <v>1379.5</v>
      </c>
      <c r="S137" s="21">
        <v>535.96</v>
      </c>
      <c r="T137" s="21">
        <v>141</v>
      </c>
      <c r="U137" s="21">
        <v>108.17</v>
      </c>
      <c r="V137" s="21">
        <v>94.85</v>
      </c>
      <c r="W137" s="22">
        <v>4117.99</v>
      </c>
    </row>
    <row r="138" spans="1:23" ht="14.4" hidden="1" x14ac:dyDescent="0.3">
      <c r="A138" s="18">
        <v>342575157</v>
      </c>
      <c r="B138" s="19" t="s">
        <v>24</v>
      </c>
      <c r="C138" s="19" t="s">
        <v>26</v>
      </c>
      <c r="D138" s="19" t="s">
        <v>219</v>
      </c>
      <c r="E138" s="19" t="s">
        <v>107</v>
      </c>
      <c r="F138" s="19" t="s">
        <v>29</v>
      </c>
      <c r="G138" s="19" t="s">
        <v>31</v>
      </c>
      <c r="H138" s="19" t="s">
        <v>28</v>
      </c>
      <c r="I138" s="20"/>
      <c r="J138" s="20"/>
      <c r="K138" s="21">
        <v>168.21</v>
      </c>
      <c r="L138" s="21">
        <v>181.25</v>
      </c>
      <c r="M138" s="21">
        <v>73.650000000000006</v>
      </c>
      <c r="N138" s="21">
        <v>37.369999999999997</v>
      </c>
      <c r="O138" s="21">
        <v>38.619999999999997</v>
      </c>
      <c r="P138" s="21">
        <v>37.369999999999997</v>
      </c>
      <c r="Q138" s="21">
        <v>172.72</v>
      </c>
      <c r="R138" s="21">
        <v>211.83</v>
      </c>
      <c r="S138" s="21">
        <v>165.51</v>
      </c>
      <c r="T138" s="21">
        <v>162.87</v>
      </c>
      <c r="U138" s="21">
        <v>124.09</v>
      </c>
      <c r="V138" s="21">
        <v>117.68</v>
      </c>
      <c r="W138" s="22">
        <v>1491.17</v>
      </c>
    </row>
    <row r="139" spans="1:23" ht="14.4" x14ac:dyDescent="0.3">
      <c r="A139" s="18">
        <v>342575508</v>
      </c>
      <c r="B139" s="19" t="s">
        <v>407</v>
      </c>
      <c r="C139" s="19" t="s">
        <v>26</v>
      </c>
      <c r="D139" s="19" t="s">
        <v>426</v>
      </c>
      <c r="E139" s="20"/>
      <c r="F139" s="19" t="s">
        <v>29</v>
      </c>
      <c r="G139" s="19" t="s">
        <v>31</v>
      </c>
      <c r="H139" s="19" t="s">
        <v>28</v>
      </c>
      <c r="I139" s="20"/>
      <c r="J139" s="20"/>
      <c r="K139" s="21">
        <v>29.22</v>
      </c>
      <c r="L139" s="21">
        <v>12.64</v>
      </c>
      <c r="M139" s="21">
        <v>16.809999999999999</v>
      </c>
      <c r="N139" s="21">
        <v>17.79</v>
      </c>
      <c r="O139" s="21">
        <v>9.27</v>
      </c>
      <c r="P139" s="21">
        <v>5.9</v>
      </c>
      <c r="Q139" s="21">
        <v>33.47</v>
      </c>
      <c r="R139" s="21">
        <v>43</v>
      </c>
      <c r="S139" s="21">
        <v>211.19</v>
      </c>
      <c r="T139" s="21">
        <v>281.95</v>
      </c>
      <c r="U139" s="21">
        <v>91.95</v>
      </c>
      <c r="V139" s="21"/>
      <c r="W139" s="22">
        <v>753.19</v>
      </c>
    </row>
    <row r="140" spans="1:23" ht="14.4" x14ac:dyDescent="0.3">
      <c r="A140" s="18">
        <v>342577373</v>
      </c>
      <c r="B140" s="19" t="s">
        <v>407</v>
      </c>
      <c r="C140" s="19" t="s">
        <v>26</v>
      </c>
      <c r="D140" s="19" t="s">
        <v>427</v>
      </c>
      <c r="E140" s="20"/>
      <c r="F140" s="19" t="s">
        <v>29</v>
      </c>
      <c r="G140" s="19" t="s">
        <v>31</v>
      </c>
      <c r="H140" s="19" t="s">
        <v>28</v>
      </c>
      <c r="I140" s="20"/>
      <c r="J140" s="20"/>
      <c r="K140" s="21">
        <v>45.98</v>
      </c>
      <c r="L140" s="21">
        <v>37.17</v>
      </c>
      <c r="M140" s="21">
        <v>76.88</v>
      </c>
      <c r="N140" s="21">
        <v>91.52</v>
      </c>
      <c r="O140" s="21">
        <v>41.75</v>
      </c>
      <c r="P140" s="21">
        <v>22.62</v>
      </c>
      <c r="Q140" s="21">
        <v>859.62</v>
      </c>
      <c r="R140" s="21">
        <v>1150.5</v>
      </c>
      <c r="S140" s="21">
        <v>1245.3399999999999</v>
      </c>
      <c r="T140" s="21">
        <v>1336.44</v>
      </c>
      <c r="U140" s="21">
        <v>431.11</v>
      </c>
      <c r="V140" s="21"/>
      <c r="W140" s="22">
        <v>5338.9299999999994</v>
      </c>
    </row>
    <row r="141" spans="1:23" ht="14.4" x14ac:dyDescent="0.3">
      <c r="A141" s="18">
        <v>342581433</v>
      </c>
      <c r="B141" s="19" t="s">
        <v>24</v>
      </c>
      <c r="C141" s="19" t="s">
        <v>26</v>
      </c>
      <c r="D141" s="19" t="s">
        <v>220</v>
      </c>
      <c r="E141" s="20"/>
      <c r="F141" s="19" t="s">
        <v>29</v>
      </c>
      <c r="G141" s="19" t="s">
        <v>30</v>
      </c>
      <c r="H141" s="19" t="s">
        <v>28</v>
      </c>
      <c r="I141" s="20"/>
      <c r="J141" s="20"/>
      <c r="K141" s="21">
        <v>8212</v>
      </c>
      <c r="L141" s="21">
        <v>8239</v>
      </c>
      <c r="M141" s="21">
        <v>8091</v>
      </c>
      <c r="N141" s="21">
        <v>7314</v>
      </c>
      <c r="O141" s="21">
        <v>7198</v>
      </c>
      <c r="P141" s="21">
        <v>6655</v>
      </c>
      <c r="Q141" s="21">
        <v>7026</v>
      </c>
      <c r="R141" s="21">
        <v>7516</v>
      </c>
      <c r="S141" s="21">
        <v>7848</v>
      </c>
      <c r="T141" s="21">
        <v>8724</v>
      </c>
      <c r="U141" s="21">
        <v>8942</v>
      </c>
      <c r="V141" s="21">
        <v>9643</v>
      </c>
      <c r="W141" s="22">
        <v>95408</v>
      </c>
    </row>
    <row r="142" spans="1:23" ht="14.4" x14ac:dyDescent="0.3">
      <c r="A142" s="18">
        <v>342584939</v>
      </c>
      <c r="B142" s="19" t="s">
        <v>24</v>
      </c>
      <c r="C142" s="19" t="s">
        <v>26</v>
      </c>
      <c r="D142" s="19" t="s">
        <v>221</v>
      </c>
      <c r="E142" s="20"/>
      <c r="F142" s="19" t="s">
        <v>29</v>
      </c>
      <c r="G142" s="19" t="s">
        <v>30</v>
      </c>
      <c r="H142" s="19" t="s">
        <v>28</v>
      </c>
      <c r="I142" s="20"/>
      <c r="J142" s="20"/>
      <c r="K142" s="21">
        <v>8414</v>
      </c>
      <c r="L142" s="21">
        <v>7385</v>
      </c>
      <c r="M142" s="21">
        <v>7355</v>
      </c>
      <c r="N142" s="21">
        <v>6553</v>
      </c>
      <c r="O142" s="21">
        <v>6315</v>
      </c>
      <c r="P142" s="21">
        <v>5846</v>
      </c>
      <c r="Q142" s="21">
        <v>6175</v>
      </c>
      <c r="R142" s="21">
        <v>6608</v>
      </c>
      <c r="S142" s="21">
        <v>6950</v>
      </c>
      <c r="T142" s="21">
        <v>7801</v>
      </c>
      <c r="U142" s="21">
        <v>8035</v>
      </c>
      <c r="V142" s="21">
        <v>2201</v>
      </c>
      <c r="W142" s="22">
        <v>79638</v>
      </c>
    </row>
    <row r="143" spans="1:23" ht="14.4" hidden="1" x14ac:dyDescent="0.3">
      <c r="A143" s="18">
        <v>342587112</v>
      </c>
      <c r="B143" s="19" t="s">
        <v>24</v>
      </c>
      <c r="C143" s="19" t="s">
        <v>26</v>
      </c>
      <c r="D143" s="19" t="s">
        <v>222</v>
      </c>
      <c r="E143" s="19" t="s">
        <v>107</v>
      </c>
      <c r="F143" s="19" t="s">
        <v>29</v>
      </c>
      <c r="G143" s="19" t="s">
        <v>31</v>
      </c>
      <c r="H143" s="19" t="s">
        <v>28</v>
      </c>
      <c r="I143" s="20"/>
      <c r="J143" s="20"/>
      <c r="K143" s="21">
        <v>44.66</v>
      </c>
      <c r="L143" s="21">
        <v>36.25</v>
      </c>
      <c r="M143" s="21">
        <v>17.399999999999999</v>
      </c>
      <c r="N143" s="21">
        <v>10.81</v>
      </c>
      <c r="O143" s="21">
        <v>10</v>
      </c>
      <c r="P143" s="21">
        <v>9.34</v>
      </c>
      <c r="Q143" s="21">
        <v>115.78</v>
      </c>
      <c r="R143" s="21">
        <v>146.72999999999999</v>
      </c>
      <c r="S143" s="21">
        <v>66.52</v>
      </c>
      <c r="T143" s="21">
        <v>53.14</v>
      </c>
      <c r="U143" s="21">
        <v>28.18</v>
      </c>
      <c r="V143" s="21">
        <v>21.81</v>
      </c>
      <c r="W143" s="22">
        <v>560.61999999999989</v>
      </c>
    </row>
    <row r="144" spans="1:23" ht="14.4" x14ac:dyDescent="0.3">
      <c r="A144" s="18">
        <v>342600226</v>
      </c>
      <c r="B144" s="19" t="s">
        <v>24</v>
      </c>
      <c r="C144" s="19" t="s">
        <v>26</v>
      </c>
      <c r="D144" s="19" t="s">
        <v>223</v>
      </c>
      <c r="E144" s="20"/>
      <c r="F144" s="19" t="s">
        <v>29</v>
      </c>
      <c r="G144" s="19" t="s">
        <v>30</v>
      </c>
      <c r="H144" s="19" t="s">
        <v>28</v>
      </c>
      <c r="I144" s="20"/>
      <c r="J144" s="20"/>
      <c r="K144" s="21">
        <v>4850</v>
      </c>
      <c r="L144" s="21">
        <v>4538</v>
      </c>
      <c r="M144" s="21">
        <v>4630</v>
      </c>
      <c r="N144" s="21">
        <v>4385</v>
      </c>
      <c r="O144" s="21">
        <v>4609</v>
      </c>
      <c r="P144" s="21">
        <v>3806</v>
      </c>
      <c r="Q144" s="21">
        <v>3963</v>
      </c>
      <c r="R144" s="21">
        <v>4310</v>
      </c>
      <c r="S144" s="21">
        <v>4530</v>
      </c>
      <c r="T144" s="21">
        <v>5082</v>
      </c>
      <c r="U144" s="21">
        <v>5227</v>
      </c>
      <c r="V144" s="21">
        <v>5584</v>
      </c>
      <c r="W144" s="22">
        <v>55514</v>
      </c>
    </row>
    <row r="145" spans="1:23" ht="14.4" hidden="1" x14ac:dyDescent="0.3">
      <c r="A145" s="18">
        <v>342601608</v>
      </c>
      <c r="B145" s="19" t="s">
        <v>24</v>
      </c>
      <c r="C145" s="19" t="s">
        <v>26</v>
      </c>
      <c r="D145" s="19" t="s">
        <v>224</v>
      </c>
      <c r="E145" s="19" t="s">
        <v>225</v>
      </c>
      <c r="F145" s="19" t="s">
        <v>29</v>
      </c>
      <c r="G145" s="19" t="s">
        <v>31</v>
      </c>
      <c r="H145" s="19" t="s">
        <v>28</v>
      </c>
      <c r="I145" s="20"/>
      <c r="J145" s="20"/>
      <c r="K145" s="21">
        <v>822.57</v>
      </c>
      <c r="L145" s="21">
        <v>779.28</v>
      </c>
      <c r="M145" s="21">
        <v>799.41</v>
      </c>
      <c r="N145" s="21">
        <v>758.13</v>
      </c>
      <c r="O145" s="21">
        <v>817.51</v>
      </c>
      <c r="P145" s="21">
        <v>802.62</v>
      </c>
      <c r="Q145" s="21">
        <v>883.62</v>
      </c>
      <c r="R145" s="21">
        <v>902.5</v>
      </c>
      <c r="S145" s="21">
        <v>805.95</v>
      </c>
      <c r="T145" s="21">
        <v>807.47</v>
      </c>
      <c r="U145" s="21">
        <v>690.28</v>
      </c>
      <c r="V145" s="21">
        <v>666.19</v>
      </c>
      <c r="W145" s="22">
        <v>9535.5300000000007</v>
      </c>
    </row>
    <row r="146" spans="1:23" ht="14.4" hidden="1" x14ac:dyDescent="0.3">
      <c r="A146" s="18">
        <v>342615544</v>
      </c>
      <c r="B146" s="19" t="s">
        <v>24</v>
      </c>
      <c r="C146" s="19" t="s">
        <v>26</v>
      </c>
      <c r="D146" s="19" t="s">
        <v>226</v>
      </c>
      <c r="E146" s="19" t="s">
        <v>107</v>
      </c>
      <c r="F146" s="19" t="s">
        <v>29</v>
      </c>
      <c r="G146" s="19" t="s">
        <v>31</v>
      </c>
      <c r="H146" s="19" t="s">
        <v>28</v>
      </c>
      <c r="I146" s="20"/>
      <c r="J146" s="20"/>
      <c r="K146" s="21">
        <v>223.22</v>
      </c>
      <c r="L146" s="21">
        <v>214.89</v>
      </c>
      <c r="M146" s="21">
        <v>180.52</v>
      </c>
      <c r="N146" s="21">
        <v>152.03</v>
      </c>
      <c r="O146" s="21">
        <v>98.6</v>
      </c>
      <c r="P146" s="21">
        <v>75.73</v>
      </c>
      <c r="Q146" s="21">
        <v>836.69</v>
      </c>
      <c r="R146" s="21">
        <v>1100.5</v>
      </c>
      <c r="S146" s="21">
        <v>1436.73</v>
      </c>
      <c r="T146" s="21">
        <v>1624.3</v>
      </c>
      <c r="U146" s="21">
        <v>1237.3</v>
      </c>
      <c r="V146" s="21">
        <v>1105.6600000000001</v>
      </c>
      <c r="W146" s="22">
        <v>8286.17</v>
      </c>
    </row>
    <row r="147" spans="1:23" ht="14.4" hidden="1" x14ac:dyDescent="0.3">
      <c r="A147" s="18">
        <v>342624091</v>
      </c>
      <c r="B147" s="19" t="s">
        <v>24</v>
      </c>
      <c r="C147" s="19" t="s">
        <v>26</v>
      </c>
      <c r="D147" s="19" t="s">
        <v>227</v>
      </c>
      <c r="E147" s="19" t="s">
        <v>107</v>
      </c>
      <c r="F147" s="19" t="s">
        <v>29</v>
      </c>
      <c r="G147" s="19" t="s">
        <v>31</v>
      </c>
      <c r="H147" s="19" t="s">
        <v>28</v>
      </c>
      <c r="I147" s="20"/>
      <c r="J147" s="20"/>
      <c r="K147" s="21">
        <v>20</v>
      </c>
      <c r="L147" s="21">
        <v>18.84</v>
      </c>
      <c r="M147" s="21">
        <v>23.42</v>
      </c>
      <c r="N147" s="21">
        <v>24.4</v>
      </c>
      <c r="O147" s="21">
        <v>23.91</v>
      </c>
      <c r="P147" s="21">
        <v>22.62</v>
      </c>
      <c r="Q147" s="21">
        <v>20.27</v>
      </c>
      <c r="R147" s="21">
        <v>19</v>
      </c>
      <c r="S147" s="21">
        <v>23.51</v>
      </c>
      <c r="T147" s="21">
        <v>26.57</v>
      </c>
      <c r="U147" s="21">
        <v>28.42</v>
      </c>
      <c r="V147" s="21">
        <v>31</v>
      </c>
      <c r="W147" s="22">
        <v>281.95999999999998</v>
      </c>
    </row>
    <row r="148" spans="1:23" ht="14.4" x14ac:dyDescent="0.3">
      <c r="A148" s="18">
        <v>342628857</v>
      </c>
      <c r="B148" s="19" t="s">
        <v>24</v>
      </c>
      <c r="C148" s="19" t="s">
        <v>26</v>
      </c>
      <c r="D148" s="19" t="s">
        <v>228</v>
      </c>
      <c r="E148" s="19" t="s">
        <v>27</v>
      </c>
      <c r="F148" s="19" t="s">
        <v>29</v>
      </c>
      <c r="G148" s="19" t="s">
        <v>31</v>
      </c>
      <c r="H148" s="19" t="s">
        <v>28</v>
      </c>
      <c r="I148" s="20"/>
      <c r="J148" s="20"/>
      <c r="K148" s="21">
        <v>2094.52</v>
      </c>
      <c r="L148" s="21">
        <v>1967.85</v>
      </c>
      <c r="M148" s="21">
        <v>1926.02</v>
      </c>
      <c r="N148" s="21">
        <v>1551.5</v>
      </c>
      <c r="O148" s="21">
        <v>1461.67</v>
      </c>
      <c r="P148" s="21">
        <v>1328</v>
      </c>
      <c r="Q148" s="21">
        <v>1372.35</v>
      </c>
      <c r="R148" s="21">
        <v>1372.4</v>
      </c>
      <c r="S148" s="21">
        <v>1328.26</v>
      </c>
      <c r="T148" s="21">
        <v>1372.58</v>
      </c>
      <c r="U148" s="21">
        <v>531.32000000000005</v>
      </c>
      <c r="V148" s="21"/>
      <c r="W148" s="22">
        <v>16306.47</v>
      </c>
    </row>
    <row r="149" spans="1:23" ht="14.4" x14ac:dyDescent="0.3">
      <c r="A149" s="18">
        <v>342648497</v>
      </c>
      <c r="B149" s="19" t="s">
        <v>24</v>
      </c>
      <c r="C149" s="19" t="s">
        <v>26</v>
      </c>
      <c r="D149" s="19" t="s">
        <v>229</v>
      </c>
      <c r="E149" s="20"/>
      <c r="F149" s="19" t="s">
        <v>29</v>
      </c>
      <c r="G149" s="19" t="s">
        <v>31</v>
      </c>
      <c r="H149" s="19" t="s">
        <v>28</v>
      </c>
      <c r="I149" s="20"/>
      <c r="J149" s="20"/>
      <c r="K149" s="21">
        <v>2136.92</v>
      </c>
      <c r="L149" s="21">
        <v>1999.81</v>
      </c>
      <c r="M149" s="21">
        <v>1976.29</v>
      </c>
      <c r="N149" s="21">
        <v>1628.49</v>
      </c>
      <c r="O149" s="21">
        <v>1683.19</v>
      </c>
      <c r="P149" s="21">
        <v>1629.15</v>
      </c>
      <c r="Q149" s="21">
        <v>1901.95</v>
      </c>
      <c r="R149" s="21">
        <v>2006</v>
      </c>
      <c r="S149" s="21">
        <v>2177.91</v>
      </c>
      <c r="T149" s="21">
        <v>2372.77</v>
      </c>
      <c r="U149" s="21">
        <v>2501.48</v>
      </c>
      <c r="V149" s="21">
        <v>2690.92</v>
      </c>
      <c r="W149" s="22">
        <v>24704.879999999997</v>
      </c>
    </row>
    <row r="150" spans="1:23" ht="14.4" hidden="1" x14ac:dyDescent="0.3">
      <c r="A150" s="18">
        <v>342651065</v>
      </c>
      <c r="B150" s="19" t="s">
        <v>24</v>
      </c>
      <c r="C150" s="19" t="s">
        <v>26</v>
      </c>
      <c r="D150" s="19" t="s">
        <v>230</v>
      </c>
      <c r="E150" s="19" t="s">
        <v>231</v>
      </c>
      <c r="F150" s="19" t="s">
        <v>29</v>
      </c>
      <c r="G150" s="19" t="s">
        <v>31</v>
      </c>
      <c r="H150" s="19" t="s">
        <v>28</v>
      </c>
      <c r="I150" s="20"/>
      <c r="J150" s="20"/>
      <c r="K150" s="21">
        <v>166.71</v>
      </c>
      <c r="L150" s="21">
        <v>171.76</v>
      </c>
      <c r="M150" s="21">
        <v>135.4</v>
      </c>
      <c r="N150" s="21">
        <v>108.81</v>
      </c>
      <c r="O150" s="21">
        <v>172.29</v>
      </c>
      <c r="P150" s="21">
        <v>186.88</v>
      </c>
      <c r="Q150" s="21">
        <v>266.85000000000002</v>
      </c>
      <c r="R150" s="21">
        <v>292.5</v>
      </c>
      <c r="S150" s="21">
        <v>224.59</v>
      </c>
      <c r="T150" s="21">
        <v>210.11</v>
      </c>
      <c r="U150" s="21">
        <v>165.81</v>
      </c>
      <c r="V150" s="21">
        <v>151.96</v>
      </c>
      <c r="W150" s="22">
        <v>2253.67</v>
      </c>
    </row>
    <row r="151" spans="1:23" ht="14.4" hidden="1" x14ac:dyDescent="0.3">
      <c r="A151" s="18">
        <v>342661031</v>
      </c>
      <c r="B151" s="19" t="s">
        <v>24</v>
      </c>
      <c r="C151" s="19" t="s">
        <v>26</v>
      </c>
      <c r="D151" s="19" t="s">
        <v>232</v>
      </c>
      <c r="E151" s="19" t="s">
        <v>233</v>
      </c>
      <c r="F151" s="19" t="s">
        <v>29</v>
      </c>
      <c r="G151" s="19" t="s">
        <v>31</v>
      </c>
      <c r="H151" s="19" t="s">
        <v>28</v>
      </c>
      <c r="I151" s="20"/>
      <c r="J151" s="20"/>
      <c r="K151" s="21">
        <v>1093.2</v>
      </c>
      <c r="L151" s="21">
        <v>1023.69</v>
      </c>
      <c r="M151" s="21">
        <v>1094.2</v>
      </c>
      <c r="N151" s="21">
        <v>1058.72</v>
      </c>
      <c r="O151" s="21">
        <v>1094.1300000000001</v>
      </c>
      <c r="P151" s="21">
        <v>1058.94</v>
      </c>
      <c r="Q151" s="21">
        <v>1235.8499999999999</v>
      </c>
      <c r="R151" s="21">
        <v>1313.74</v>
      </c>
      <c r="S151" s="21">
        <v>1871.81</v>
      </c>
      <c r="T151" s="21">
        <v>12</v>
      </c>
      <c r="U151" s="21">
        <v>236</v>
      </c>
      <c r="V151" s="21">
        <v>374</v>
      </c>
      <c r="W151" s="22">
        <v>11466.28</v>
      </c>
    </row>
    <row r="152" spans="1:23" ht="14.4" hidden="1" x14ac:dyDescent="0.3">
      <c r="A152" s="18">
        <v>342684589</v>
      </c>
      <c r="B152" s="19" t="s">
        <v>24</v>
      </c>
      <c r="C152" s="19" t="s">
        <v>26</v>
      </c>
      <c r="D152" s="19" t="s">
        <v>234</v>
      </c>
      <c r="E152" s="19" t="s">
        <v>235</v>
      </c>
      <c r="F152" s="19" t="s">
        <v>29</v>
      </c>
      <c r="G152" s="19" t="s">
        <v>31</v>
      </c>
      <c r="H152" s="19" t="s">
        <v>28</v>
      </c>
      <c r="I152" s="20"/>
      <c r="J152" s="20"/>
      <c r="K152" s="21">
        <v>1229.33</v>
      </c>
      <c r="L152" s="21">
        <v>1150.53</v>
      </c>
      <c r="M152" s="21">
        <v>1371.28</v>
      </c>
      <c r="N152" s="21">
        <v>1575.84</v>
      </c>
      <c r="O152" s="21">
        <v>1628.47</v>
      </c>
      <c r="P152" s="21">
        <v>1576</v>
      </c>
      <c r="Q152" s="21">
        <v>1598.2</v>
      </c>
      <c r="R152" s="21">
        <v>1581.52</v>
      </c>
      <c r="S152" s="21">
        <v>1668.9</v>
      </c>
      <c r="T152" s="21">
        <v>1776.53</v>
      </c>
      <c r="U152" s="21">
        <v>1275.08</v>
      </c>
      <c r="V152" s="21">
        <v>1011.61</v>
      </c>
      <c r="W152" s="22">
        <v>17443.29</v>
      </c>
    </row>
    <row r="153" spans="1:23" ht="14.4" hidden="1" x14ac:dyDescent="0.3">
      <c r="A153" s="18">
        <v>342698437</v>
      </c>
      <c r="B153" s="19" t="s">
        <v>24</v>
      </c>
      <c r="C153" s="19" t="s">
        <v>26</v>
      </c>
      <c r="D153" s="19" t="s">
        <v>236</v>
      </c>
      <c r="E153" s="19" t="s">
        <v>237</v>
      </c>
      <c r="F153" s="19" t="s">
        <v>29</v>
      </c>
      <c r="G153" s="19" t="s">
        <v>30</v>
      </c>
      <c r="H153" s="19" t="s">
        <v>39</v>
      </c>
      <c r="I153" s="20"/>
      <c r="J153" s="20"/>
      <c r="K153" s="21">
        <v>11358</v>
      </c>
      <c r="L153" s="21">
        <v>12216</v>
      </c>
      <c r="M153" s="21">
        <v>8700</v>
      </c>
      <c r="N153" s="21">
        <v>6150</v>
      </c>
      <c r="O153" s="21">
        <v>6810</v>
      </c>
      <c r="P153" s="21">
        <v>8394</v>
      </c>
      <c r="Q153" s="21">
        <v>7788</v>
      </c>
      <c r="R153" s="21">
        <v>7812</v>
      </c>
      <c r="S153" s="21">
        <v>7614</v>
      </c>
      <c r="T153" s="21">
        <v>5496</v>
      </c>
      <c r="U153" s="21">
        <v>6564</v>
      </c>
      <c r="V153" s="21">
        <v>8496</v>
      </c>
      <c r="W153" s="22">
        <v>97398</v>
      </c>
    </row>
    <row r="154" spans="1:23" ht="14.4" x14ac:dyDescent="0.3">
      <c r="A154" s="18">
        <v>342702005</v>
      </c>
      <c r="B154" s="19" t="s">
        <v>24</v>
      </c>
      <c r="C154" s="19" t="s">
        <v>26</v>
      </c>
      <c r="D154" s="19" t="s">
        <v>238</v>
      </c>
      <c r="E154" s="20"/>
      <c r="F154" s="19" t="s">
        <v>29</v>
      </c>
      <c r="G154" s="19" t="s">
        <v>30</v>
      </c>
      <c r="H154" s="19" t="s">
        <v>28</v>
      </c>
      <c r="I154" s="20"/>
      <c r="J154" s="20"/>
      <c r="K154" s="21">
        <v>2419</v>
      </c>
      <c r="L154" s="21">
        <v>2263</v>
      </c>
      <c r="M154" s="21">
        <v>2290</v>
      </c>
      <c r="N154" s="21">
        <v>2161</v>
      </c>
      <c r="O154" s="21">
        <v>2277</v>
      </c>
      <c r="P154" s="21">
        <v>1790</v>
      </c>
      <c r="Q154" s="21">
        <v>1853</v>
      </c>
      <c r="R154" s="21">
        <v>2055</v>
      </c>
      <c r="S154" s="21">
        <v>1085</v>
      </c>
      <c r="T154" s="21">
        <v>1052</v>
      </c>
      <c r="U154" s="21">
        <v>4848</v>
      </c>
      <c r="V154" s="21">
        <v>2615</v>
      </c>
      <c r="W154" s="22">
        <v>26708</v>
      </c>
    </row>
    <row r="155" spans="1:23" ht="14.4" x14ac:dyDescent="0.3">
      <c r="A155" s="18">
        <v>342709723</v>
      </c>
      <c r="B155" s="19" t="s">
        <v>24</v>
      </c>
      <c r="C155" s="19" t="s">
        <v>26</v>
      </c>
      <c r="D155" s="19" t="s">
        <v>239</v>
      </c>
      <c r="E155" s="20"/>
      <c r="F155" s="19" t="s">
        <v>29</v>
      </c>
      <c r="G155" s="19" t="s">
        <v>31</v>
      </c>
      <c r="H155" s="19" t="s">
        <v>28</v>
      </c>
      <c r="I155" s="20"/>
      <c r="J155" s="20"/>
      <c r="K155" s="21">
        <v>538.78</v>
      </c>
      <c r="L155" s="21">
        <v>503.65</v>
      </c>
      <c r="M155" s="21">
        <v>538.49</v>
      </c>
      <c r="N155" s="21">
        <v>521.32000000000005</v>
      </c>
      <c r="O155" s="21">
        <v>538.92999999999995</v>
      </c>
      <c r="P155" s="21">
        <v>521.69000000000005</v>
      </c>
      <c r="Q155" s="21">
        <v>538.80999999999995</v>
      </c>
      <c r="R155" s="21">
        <v>538.67999999999995</v>
      </c>
      <c r="S155" s="21">
        <v>521.39</v>
      </c>
      <c r="T155" s="21">
        <v>538.79999999999995</v>
      </c>
      <c r="U155" s="21">
        <v>521.41</v>
      </c>
      <c r="V155" s="21">
        <v>538.77</v>
      </c>
      <c r="W155" s="22">
        <v>6360.7199999999993</v>
      </c>
    </row>
    <row r="156" spans="1:23" ht="14.4" x14ac:dyDescent="0.3">
      <c r="A156" s="18">
        <v>342840561</v>
      </c>
      <c r="B156" s="19" t="s">
        <v>24</v>
      </c>
      <c r="C156" s="19" t="s">
        <v>26</v>
      </c>
      <c r="D156" s="19" t="s">
        <v>240</v>
      </c>
      <c r="E156" s="20"/>
      <c r="F156" s="19" t="s">
        <v>29</v>
      </c>
      <c r="G156" s="19" t="s">
        <v>30</v>
      </c>
      <c r="H156" s="19" t="s">
        <v>28</v>
      </c>
      <c r="I156" s="20"/>
      <c r="J156" s="20"/>
      <c r="K156" s="21">
        <v>1660</v>
      </c>
      <c r="L156" s="21">
        <v>1554</v>
      </c>
      <c r="M156" s="21">
        <v>1586</v>
      </c>
      <c r="N156" s="21">
        <v>1502</v>
      </c>
      <c r="O156" s="21">
        <v>1579</v>
      </c>
      <c r="P156" s="21">
        <v>1553</v>
      </c>
      <c r="Q156" s="21">
        <v>1725</v>
      </c>
      <c r="R156" s="21">
        <v>1483</v>
      </c>
      <c r="S156" s="21">
        <v>1578</v>
      </c>
      <c r="T156" s="21">
        <v>1773</v>
      </c>
      <c r="U156" s="21">
        <v>1817</v>
      </c>
      <c r="V156" s="21">
        <v>1945</v>
      </c>
      <c r="W156" s="22">
        <v>19755</v>
      </c>
    </row>
    <row r="157" spans="1:23" ht="14.4" x14ac:dyDescent="0.3">
      <c r="A157" s="18">
        <v>345301855</v>
      </c>
      <c r="B157" s="19" t="s">
        <v>24</v>
      </c>
      <c r="C157" s="19" t="s">
        <v>26</v>
      </c>
      <c r="D157" s="19" t="s">
        <v>241</v>
      </c>
      <c r="E157" s="20"/>
      <c r="F157" s="19" t="s">
        <v>29</v>
      </c>
      <c r="G157" s="19" t="s">
        <v>30</v>
      </c>
      <c r="H157" s="19" t="s">
        <v>28</v>
      </c>
      <c r="I157" s="20"/>
      <c r="J157" s="20"/>
      <c r="K157" s="21">
        <v>3060</v>
      </c>
      <c r="L157" s="21">
        <v>2640</v>
      </c>
      <c r="M157" s="21">
        <v>2615</v>
      </c>
      <c r="N157" s="21">
        <v>2312</v>
      </c>
      <c r="O157" s="21">
        <v>2183</v>
      </c>
      <c r="P157" s="21">
        <v>2029</v>
      </c>
      <c r="Q157" s="21">
        <v>2145</v>
      </c>
      <c r="R157" s="21">
        <v>2286</v>
      </c>
      <c r="S157" s="21">
        <v>2372</v>
      </c>
      <c r="T157" s="21">
        <v>2601</v>
      </c>
      <c r="U157" s="21">
        <v>2706</v>
      </c>
      <c r="V157" s="21">
        <v>3061</v>
      </c>
      <c r="W157" s="22">
        <v>30010</v>
      </c>
    </row>
    <row r="158" spans="1:23" ht="14.4" hidden="1" x14ac:dyDescent="0.3">
      <c r="A158" s="18">
        <v>345810029</v>
      </c>
      <c r="B158" s="19" t="s">
        <v>24</v>
      </c>
      <c r="C158" s="19" t="s">
        <v>26</v>
      </c>
      <c r="D158" s="19" t="s">
        <v>242</v>
      </c>
      <c r="E158" s="19" t="s">
        <v>243</v>
      </c>
      <c r="F158" s="19" t="s">
        <v>29</v>
      </c>
      <c r="G158" s="19" t="s">
        <v>31</v>
      </c>
      <c r="H158" s="19" t="s">
        <v>28</v>
      </c>
      <c r="I158" s="20"/>
      <c r="J158" s="20"/>
      <c r="K158" s="21">
        <v>526.08000000000004</v>
      </c>
      <c r="L158" s="21">
        <v>491.1</v>
      </c>
      <c r="M158" s="21">
        <v>525.35</v>
      </c>
      <c r="N158" s="21">
        <v>508.84</v>
      </c>
      <c r="O158" s="21">
        <v>525.57000000000005</v>
      </c>
      <c r="P158" s="21">
        <v>508.54</v>
      </c>
      <c r="Q158" s="21">
        <v>506.96</v>
      </c>
      <c r="R158" s="21">
        <v>499.38</v>
      </c>
      <c r="S158" s="21">
        <v>483.32</v>
      </c>
      <c r="T158" s="21">
        <v>499.44</v>
      </c>
      <c r="U158" s="21">
        <v>500.51</v>
      </c>
      <c r="V158" s="21">
        <v>519.91999999999996</v>
      </c>
      <c r="W158" s="22">
        <v>6095.01</v>
      </c>
    </row>
    <row r="159" spans="1:23" ht="14.4" x14ac:dyDescent="0.3">
      <c r="A159" s="18">
        <v>346212654</v>
      </c>
      <c r="B159" s="19" t="s">
        <v>24</v>
      </c>
      <c r="C159" s="19" t="s">
        <v>26</v>
      </c>
      <c r="D159" s="19" t="s">
        <v>110</v>
      </c>
      <c r="E159" s="20"/>
      <c r="F159" s="19" t="s">
        <v>29</v>
      </c>
      <c r="G159" s="19" t="s">
        <v>31</v>
      </c>
      <c r="H159" s="19" t="s">
        <v>28</v>
      </c>
      <c r="I159" s="20"/>
      <c r="J159" s="20"/>
      <c r="K159" s="21">
        <v>1338.31</v>
      </c>
      <c r="L159" s="21">
        <v>1253.3599999999999</v>
      </c>
      <c r="M159" s="21">
        <v>1087.96</v>
      </c>
      <c r="N159" s="21">
        <v>898.94</v>
      </c>
      <c r="O159" s="21">
        <v>1079.5999999999999</v>
      </c>
      <c r="P159" s="21">
        <v>1095.5</v>
      </c>
      <c r="Q159" s="21">
        <v>1546.98</v>
      </c>
      <c r="R159" s="21">
        <v>1668.01</v>
      </c>
      <c r="S159" s="21">
        <v>965.34</v>
      </c>
      <c r="T159" s="21">
        <v>949.63</v>
      </c>
      <c r="U159" s="21">
        <v>993.91</v>
      </c>
      <c r="V159" s="21">
        <v>1029.71</v>
      </c>
      <c r="W159" s="22">
        <v>13907.25</v>
      </c>
    </row>
    <row r="160" spans="1:23" ht="14.4" x14ac:dyDescent="0.3">
      <c r="A160" s="18">
        <v>346241442</v>
      </c>
      <c r="B160" s="19" t="s">
        <v>24</v>
      </c>
      <c r="C160" s="19" t="s">
        <v>26</v>
      </c>
      <c r="D160" s="19" t="s">
        <v>244</v>
      </c>
      <c r="E160" s="20"/>
      <c r="F160" s="19" t="s">
        <v>29</v>
      </c>
      <c r="G160" s="19" t="s">
        <v>31</v>
      </c>
      <c r="H160" s="19" t="s">
        <v>39</v>
      </c>
      <c r="I160" s="20"/>
      <c r="J160" s="20"/>
      <c r="K160" s="21">
        <v>2733</v>
      </c>
      <c r="L160" s="21">
        <v>2458.44</v>
      </c>
      <c r="M160" s="21">
        <v>2453.5500000000002</v>
      </c>
      <c r="N160" s="21">
        <v>2184.38</v>
      </c>
      <c r="O160" s="21">
        <v>2187.61</v>
      </c>
      <c r="P160" s="21">
        <v>1955</v>
      </c>
      <c r="Q160" s="21">
        <v>1683.61</v>
      </c>
      <c r="R160" s="21">
        <v>1958.55</v>
      </c>
      <c r="S160" s="21">
        <v>1159.46</v>
      </c>
      <c r="T160" s="21">
        <v>1299.1600000000001</v>
      </c>
      <c r="U160" s="21">
        <v>1556.99</v>
      </c>
      <c r="V160" s="21">
        <v>1649.21</v>
      </c>
      <c r="W160" s="22">
        <v>23278.960000000003</v>
      </c>
    </row>
    <row r="161" spans="1:23" ht="14.4" hidden="1" x14ac:dyDescent="0.3">
      <c r="A161" s="18">
        <v>346712261</v>
      </c>
      <c r="B161" s="19" t="s">
        <v>24</v>
      </c>
      <c r="C161" s="19" t="s">
        <v>26</v>
      </c>
      <c r="D161" s="19" t="s">
        <v>245</v>
      </c>
      <c r="E161" s="19" t="s">
        <v>246</v>
      </c>
      <c r="F161" s="19" t="s">
        <v>29</v>
      </c>
      <c r="G161" s="19" t="s">
        <v>30</v>
      </c>
      <c r="H161" s="19" t="s">
        <v>39</v>
      </c>
      <c r="I161" s="20"/>
      <c r="J161" s="20"/>
      <c r="K161" s="21">
        <v>8440</v>
      </c>
      <c r="L161" s="21">
        <v>8120</v>
      </c>
      <c r="M161" s="21">
        <v>4880</v>
      </c>
      <c r="N161" s="21">
        <v>3730</v>
      </c>
      <c r="O161" s="21">
        <v>4160</v>
      </c>
      <c r="P161" s="21">
        <v>4810</v>
      </c>
      <c r="Q161" s="21">
        <v>3950</v>
      </c>
      <c r="R161" s="21">
        <v>5100</v>
      </c>
      <c r="S161" s="21">
        <v>8120</v>
      </c>
      <c r="T161" s="21">
        <v>5260</v>
      </c>
      <c r="U161" s="21">
        <v>6060</v>
      </c>
      <c r="V161" s="21">
        <v>7150</v>
      </c>
      <c r="W161" s="22">
        <v>69780</v>
      </c>
    </row>
    <row r="162" spans="1:23" ht="14.4" x14ac:dyDescent="0.3">
      <c r="A162" s="18">
        <v>346730662</v>
      </c>
      <c r="B162" s="19" t="s">
        <v>24</v>
      </c>
      <c r="C162" s="19" t="s">
        <v>26</v>
      </c>
      <c r="D162" s="19" t="s">
        <v>247</v>
      </c>
      <c r="E162" s="20"/>
      <c r="F162" s="19" t="s">
        <v>29</v>
      </c>
      <c r="G162" s="19" t="s">
        <v>30</v>
      </c>
      <c r="H162" s="19" t="s">
        <v>39</v>
      </c>
      <c r="I162" s="20"/>
      <c r="J162" s="20"/>
      <c r="K162" s="21">
        <v>10300</v>
      </c>
      <c r="L162" s="21">
        <v>9220</v>
      </c>
      <c r="M162" s="21">
        <v>5880</v>
      </c>
      <c r="N162" s="21">
        <v>5300</v>
      </c>
      <c r="O162" s="21">
        <v>8540</v>
      </c>
      <c r="P162" s="21">
        <v>17210</v>
      </c>
      <c r="Q162" s="21">
        <v>21550</v>
      </c>
      <c r="R162" s="21">
        <v>13540</v>
      </c>
      <c r="S162" s="21">
        <v>15550</v>
      </c>
      <c r="T162" s="21">
        <v>7060</v>
      </c>
      <c r="U162" s="21">
        <v>5620</v>
      </c>
      <c r="V162" s="21">
        <v>7990</v>
      </c>
      <c r="W162" s="22">
        <v>127760</v>
      </c>
    </row>
    <row r="163" spans="1:23" ht="14.4" hidden="1" x14ac:dyDescent="0.3">
      <c r="A163" s="18">
        <v>346885611</v>
      </c>
      <c r="B163" s="19" t="s">
        <v>24</v>
      </c>
      <c r="C163" s="19" t="s">
        <v>26</v>
      </c>
      <c r="D163" s="19" t="s">
        <v>248</v>
      </c>
      <c r="E163" s="19" t="s">
        <v>77</v>
      </c>
      <c r="F163" s="19" t="s">
        <v>29</v>
      </c>
      <c r="G163" s="19" t="s">
        <v>31</v>
      </c>
      <c r="H163" s="19" t="s">
        <v>28</v>
      </c>
      <c r="I163" s="20"/>
      <c r="J163" s="20"/>
      <c r="K163" s="21">
        <v>369.71</v>
      </c>
      <c r="L163" s="21">
        <v>378.48</v>
      </c>
      <c r="M163" s="21">
        <v>268.25</v>
      </c>
      <c r="N163" s="21">
        <v>196.77</v>
      </c>
      <c r="O163" s="21">
        <v>405.76</v>
      </c>
      <c r="P163" s="21">
        <v>460.81</v>
      </c>
      <c r="Q163" s="21">
        <v>559.14</v>
      </c>
      <c r="R163" s="21">
        <v>588</v>
      </c>
      <c r="S163" s="21">
        <v>294.91000000000003</v>
      </c>
      <c r="T163" s="21">
        <v>201.74</v>
      </c>
      <c r="U163" s="21">
        <v>134.09</v>
      </c>
      <c r="V163" s="21">
        <v>106.98</v>
      </c>
      <c r="W163" s="22">
        <v>3964.64</v>
      </c>
    </row>
    <row r="164" spans="1:23" ht="14.4" hidden="1" x14ac:dyDescent="0.3">
      <c r="A164" s="18">
        <v>347654626</v>
      </c>
      <c r="B164" s="19" t="s">
        <v>24</v>
      </c>
      <c r="C164" s="19" t="s">
        <v>26</v>
      </c>
      <c r="D164" s="19" t="s">
        <v>249</v>
      </c>
      <c r="E164" s="19" t="s">
        <v>250</v>
      </c>
      <c r="F164" s="19" t="s">
        <v>29</v>
      </c>
      <c r="G164" s="19" t="s">
        <v>30</v>
      </c>
      <c r="H164" s="19" t="s">
        <v>39</v>
      </c>
      <c r="I164" s="20"/>
      <c r="J164" s="20"/>
      <c r="K164" s="21">
        <v>6112</v>
      </c>
      <c r="L164" s="21">
        <v>5508</v>
      </c>
      <c r="M164" s="21">
        <v>3772</v>
      </c>
      <c r="N164" s="21">
        <v>2880</v>
      </c>
      <c r="O164" s="21">
        <v>5560</v>
      </c>
      <c r="P164" s="21">
        <v>9800</v>
      </c>
      <c r="Q164" s="21">
        <v>9128</v>
      </c>
      <c r="R164" s="21">
        <v>4008</v>
      </c>
      <c r="S164" s="21">
        <v>8132</v>
      </c>
      <c r="T164" s="21">
        <v>3488</v>
      </c>
      <c r="U164" s="21">
        <v>3648</v>
      </c>
      <c r="V164" s="21">
        <v>4976</v>
      </c>
      <c r="W164" s="22">
        <v>67012</v>
      </c>
    </row>
    <row r="165" spans="1:23" ht="14.4" hidden="1" x14ac:dyDescent="0.3">
      <c r="A165" s="18">
        <v>347654672</v>
      </c>
      <c r="B165" s="19" t="s">
        <v>24</v>
      </c>
      <c r="C165" s="19" t="s">
        <v>26</v>
      </c>
      <c r="D165" s="19" t="s">
        <v>251</v>
      </c>
      <c r="E165" s="19" t="s">
        <v>252</v>
      </c>
      <c r="F165" s="19" t="s">
        <v>29</v>
      </c>
      <c r="G165" s="19" t="s">
        <v>31</v>
      </c>
      <c r="H165" s="19" t="s">
        <v>28</v>
      </c>
      <c r="I165" s="20"/>
      <c r="J165" s="20"/>
      <c r="K165" s="21">
        <v>3540.22</v>
      </c>
      <c r="L165" s="21">
        <v>3625.72</v>
      </c>
      <c r="M165" s="21">
        <v>3742.39</v>
      </c>
      <c r="N165" s="21">
        <v>3550.67</v>
      </c>
      <c r="O165" s="21">
        <v>4152.05</v>
      </c>
      <c r="P165" s="21">
        <v>4209.34</v>
      </c>
      <c r="Q165" s="21">
        <v>4237.41</v>
      </c>
      <c r="R165" s="21">
        <v>4191.5</v>
      </c>
      <c r="S165" s="21">
        <v>3272.88</v>
      </c>
      <c r="T165" s="21">
        <v>3035.04</v>
      </c>
      <c r="U165" s="21">
        <v>2421.0100000000002</v>
      </c>
      <c r="V165" s="21">
        <v>2192.94</v>
      </c>
      <c r="W165" s="22">
        <v>42171.170000000006</v>
      </c>
    </row>
    <row r="166" spans="1:23" ht="14.4" hidden="1" x14ac:dyDescent="0.3">
      <c r="A166" s="18">
        <v>347878751</v>
      </c>
      <c r="B166" s="19" t="s">
        <v>24</v>
      </c>
      <c r="C166" s="19" t="s">
        <v>26</v>
      </c>
      <c r="D166" s="19" t="s">
        <v>253</v>
      </c>
      <c r="E166" s="19" t="s">
        <v>254</v>
      </c>
      <c r="F166" s="19" t="s">
        <v>29</v>
      </c>
      <c r="G166" s="19" t="s">
        <v>31</v>
      </c>
      <c r="H166" s="19" t="s">
        <v>28</v>
      </c>
      <c r="I166" s="20"/>
      <c r="J166" s="20"/>
      <c r="K166" s="21">
        <v>0</v>
      </c>
      <c r="L166" s="21">
        <v>0</v>
      </c>
      <c r="M166" s="21">
        <v>0.25</v>
      </c>
      <c r="N166" s="21">
        <v>0.56999999999999995</v>
      </c>
      <c r="O166" s="21">
        <v>0.17</v>
      </c>
      <c r="P166" s="21">
        <v>0</v>
      </c>
      <c r="Q166" s="21">
        <v>119.73</v>
      </c>
      <c r="R166" s="21">
        <v>176.75</v>
      </c>
      <c r="S166" s="21">
        <v>319.08</v>
      </c>
      <c r="T166" s="21">
        <v>360.31</v>
      </c>
      <c r="U166" s="21">
        <v>350.97</v>
      </c>
      <c r="V166" s="21">
        <v>363.14</v>
      </c>
      <c r="W166" s="22">
        <v>1690.9699999999998</v>
      </c>
    </row>
    <row r="167" spans="1:23" ht="14.4" x14ac:dyDescent="0.3">
      <c r="A167" s="18">
        <v>347964766</v>
      </c>
      <c r="B167" s="19" t="s">
        <v>407</v>
      </c>
      <c r="C167" s="19" t="s">
        <v>26</v>
      </c>
      <c r="D167" s="19" t="s">
        <v>253</v>
      </c>
      <c r="E167" s="20"/>
      <c r="F167" s="19" t="s">
        <v>29</v>
      </c>
      <c r="G167" s="19" t="s">
        <v>31</v>
      </c>
      <c r="H167" s="19" t="s">
        <v>28</v>
      </c>
      <c r="I167" s="20"/>
      <c r="J167" s="20"/>
      <c r="K167" s="21">
        <v>0.2</v>
      </c>
      <c r="L167" s="21">
        <v>1.65</v>
      </c>
      <c r="M167" s="21">
        <v>10.58</v>
      </c>
      <c r="N167" s="21">
        <v>12.29</v>
      </c>
      <c r="O167" s="21">
        <v>2.4500000000000002</v>
      </c>
      <c r="P167" s="21"/>
      <c r="Q167" s="21"/>
      <c r="R167" s="21"/>
      <c r="S167" s="21"/>
      <c r="T167" s="21"/>
      <c r="U167" s="21"/>
      <c r="V167" s="21"/>
      <c r="W167" s="22">
        <v>27.169999999999998</v>
      </c>
    </row>
    <row r="168" spans="1:23" ht="14.4" x14ac:dyDescent="0.3">
      <c r="A168" s="18">
        <v>348059151</v>
      </c>
      <c r="B168" s="19" t="s">
        <v>407</v>
      </c>
      <c r="C168" s="19" t="s">
        <v>26</v>
      </c>
      <c r="D168" s="19" t="s">
        <v>428</v>
      </c>
      <c r="E168" s="20"/>
      <c r="F168" s="19" t="s">
        <v>29</v>
      </c>
      <c r="G168" s="19" t="s">
        <v>30</v>
      </c>
      <c r="H168" s="19" t="s">
        <v>39</v>
      </c>
      <c r="I168" s="20"/>
      <c r="J168" s="20"/>
      <c r="K168" s="21">
        <v>2510</v>
      </c>
      <c r="L168" s="21">
        <v>2340</v>
      </c>
      <c r="M168" s="21">
        <v>1270</v>
      </c>
      <c r="N168" s="21"/>
      <c r="O168" s="21"/>
      <c r="P168" s="21"/>
      <c r="Q168" s="21"/>
      <c r="R168" s="21"/>
      <c r="S168" s="21"/>
      <c r="T168" s="21"/>
      <c r="U168" s="21"/>
      <c r="V168" s="21"/>
      <c r="W168" s="22">
        <v>6120</v>
      </c>
    </row>
    <row r="169" spans="1:23" ht="14.4" hidden="1" x14ac:dyDescent="0.3">
      <c r="A169" s="18">
        <v>348476203</v>
      </c>
      <c r="B169" s="19" t="s">
        <v>24</v>
      </c>
      <c r="C169" s="19" t="s">
        <v>26</v>
      </c>
      <c r="D169" s="19" t="s">
        <v>255</v>
      </c>
      <c r="E169" s="19" t="s">
        <v>256</v>
      </c>
      <c r="F169" s="19" t="s">
        <v>29</v>
      </c>
      <c r="G169" s="19" t="s">
        <v>31</v>
      </c>
      <c r="H169" s="19" t="s">
        <v>39</v>
      </c>
      <c r="I169" s="20"/>
      <c r="J169" s="20"/>
      <c r="K169" s="21"/>
      <c r="L169" s="21"/>
      <c r="M169" s="21"/>
      <c r="N169" s="21"/>
      <c r="O169" s="21"/>
      <c r="P169" s="21"/>
      <c r="Q169" s="21"/>
      <c r="R169" s="21">
        <v>2775</v>
      </c>
      <c r="S169" s="21">
        <v>1430</v>
      </c>
      <c r="T169" s="21">
        <v>1605</v>
      </c>
      <c r="U169" s="21">
        <v>1635</v>
      </c>
      <c r="V169" s="21">
        <v>1735</v>
      </c>
      <c r="W169" s="22">
        <v>9180</v>
      </c>
    </row>
    <row r="170" spans="1:23" ht="14.4" x14ac:dyDescent="0.3">
      <c r="A170" s="18">
        <v>348547742</v>
      </c>
      <c r="B170" s="19" t="s">
        <v>24</v>
      </c>
      <c r="C170" s="19" t="s">
        <v>26</v>
      </c>
      <c r="D170" s="19" t="s">
        <v>110</v>
      </c>
      <c r="E170" s="20"/>
      <c r="F170" s="19" t="s">
        <v>29</v>
      </c>
      <c r="G170" s="19" t="s">
        <v>31</v>
      </c>
      <c r="H170" s="19" t="s">
        <v>28</v>
      </c>
      <c r="I170" s="20"/>
      <c r="J170" s="20"/>
      <c r="K170" s="21"/>
      <c r="L170" s="21"/>
      <c r="M170" s="21"/>
      <c r="N170" s="21"/>
      <c r="O170" s="21"/>
      <c r="P170" s="21"/>
      <c r="Q170" s="21"/>
      <c r="R170" s="21"/>
      <c r="S170" s="21">
        <v>0</v>
      </c>
      <c r="T170" s="21">
        <v>0</v>
      </c>
      <c r="U170" s="21">
        <v>39.14</v>
      </c>
      <c r="V170" s="21">
        <v>41.85</v>
      </c>
      <c r="W170" s="22">
        <v>80.990000000000009</v>
      </c>
    </row>
    <row r="171" spans="1:23" ht="14.4" hidden="1" x14ac:dyDescent="0.3">
      <c r="A171" s="18">
        <v>348629846</v>
      </c>
      <c r="B171" s="19" t="s">
        <v>24</v>
      </c>
      <c r="C171" s="19" t="s">
        <v>259</v>
      </c>
      <c r="D171" s="19" t="s">
        <v>258</v>
      </c>
      <c r="E171" s="19" t="s">
        <v>260</v>
      </c>
      <c r="F171" s="19" t="s">
        <v>29</v>
      </c>
      <c r="G171" s="19" t="s">
        <v>30</v>
      </c>
      <c r="H171" s="19" t="s">
        <v>39</v>
      </c>
      <c r="I171" s="20"/>
      <c r="J171" s="20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>
        <v>1645</v>
      </c>
      <c r="V171" s="21">
        <v>6120</v>
      </c>
      <c r="W171" s="22">
        <v>7765</v>
      </c>
    </row>
    <row r="176" spans="1:23" x14ac:dyDescent="0.25">
      <c r="E176" t="s">
        <v>429</v>
      </c>
    </row>
  </sheetData>
  <autoFilter ref="A2:W171" xr:uid="{3D69DC12-70D0-46C5-A7E3-855670610F6F}">
    <filterColumn colId="4">
      <filters blank="1">
        <filter val="RD4/442 חברון מאור רחובות עמוד"/>
        <filter val="איכות הסביבה"/>
        <filter val="מאור רחובות"/>
        <filter val="מגרש כדורגל"/>
        <filter val="מונה נמצא בגובה"/>
        <filter val="מזרקה"/>
        <filter val="תאורה לשרותים צבוריים"/>
        <filter val="תאורת חניה"/>
        <filter val="תאורת ככר מחסן הגא"/>
        <filter val="תאורת פסטיבל ערד"/>
      </filters>
    </filterColumn>
  </autoFilter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7155-79F2-404C-9249-A1E05887C8B9}">
  <dimension ref="A1:W93"/>
  <sheetViews>
    <sheetView rightToLeft="1" topLeftCell="A56" zoomScale="70" zoomScaleNormal="70" workbookViewId="0">
      <selection activeCell="I35" sqref="I35"/>
    </sheetView>
  </sheetViews>
  <sheetFormatPr defaultRowHeight="13.8" x14ac:dyDescent="0.25"/>
  <cols>
    <col min="1" max="1" width="11.8984375" bestFit="1" customWidth="1"/>
    <col min="4" max="4" width="34.19921875" bestFit="1" customWidth="1"/>
    <col min="5" max="5" width="26.59765625" bestFit="1" customWidth="1"/>
    <col min="7" max="7" width="12.69921875" bestFit="1" customWidth="1"/>
    <col min="11" max="16" width="11.3984375" bestFit="1" customWidth="1"/>
    <col min="17" max="20" width="11.3984375" customWidth="1"/>
    <col min="21" max="23" width="11.3984375" bestFit="1" customWidth="1"/>
  </cols>
  <sheetData>
    <row r="1" spans="1:23" ht="14.4" x14ac:dyDescent="0.25">
      <c r="A1" s="66" t="s">
        <v>403</v>
      </c>
      <c r="B1" s="66"/>
      <c r="C1" s="66"/>
      <c r="D1" s="66"/>
      <c r="E1" s="66"/>
      <c r="F1" s="66"/>
      <c r="G1" s="66"/>
      <c r="H1" s="66"/>
      <c r="I1" s="66"/>
      <c r="J1" s="66"/>
      <c r="K1" s="14" t="s">
        <v>364</v>
      </c>
      <c r="L1" s="14" t="s">
        <v>365</v>
      </c>
      <c r="M1" s="14" t="s">
        <v>366</v>
      </c>
      <c r="N1" s="14" t="s">
        <v>367</v>
      </c>
      <c r="O1" s="14" t="s">
        <v>368</v>
      </c>
      <c r="P1" s="14" t="s">
        <v>369</v>
      </c>
      <c r="Q1" s="14" t="s">
        <v>370</v>
      </c>
      <c r="R1" s="14" t="s">
        <v>371</v>
      </c>
      <c r="S1" s="14" t="s">
        <v>372</v>
      </c>
      <c r="T1" s="14" t="s">
        <v>373</v>
      </c>
      <c r="U1" s="14" t="s">
        <v>374</v>
      </c>
      <c r="V1" s="14" t="s">
        <v>375</v>
      </c>
      <c r="W1" s="15" t="s">
        <v>359</v>
      </c>
    </row>
    <row r="2" spans="1:23" ht="14.4" x14ac:dyDescent="0.3">
      <c r="A2" s="16" t="s">
        <v>0</v>
      </c>
      <c r="B2" s="16" t="s">
        <v>339</v>
      </c>
      <c r="C2" s="16" t="s">
        <v>404</v>
      </c>
      <c r="D2" s="16" t="s">
        <v>5</v>
      </c>
      <c r="E2" s="16" t="s">
        <v>7</v>
      </c>
      <c r="F2" s="16" t="s">
        <v>9</v>
      </c>
      <c r="G2" s="16" t="s">
        <v>348</v>
      </c>
      <c r="H2" s="16" t="s">
        <v>8</v>
      </c>
      <c r="I2" s="16" t="s">
        <v>405</v>
      </c>
      <c r="J2" s="16" t="s">
        <v>21</v>
      </c>
      <c r="K2" s="16" t="s">
        <v>406</v>
      </c>
      <c r="L2" s="16" t="s">
        <v>406</v>
      </c>
      <c r="M2" s="16" t="s">
        <v>406</v>
      </c>
      <c r="N2" s="16" t="s">
        <v>406</v>
      </c>
      <c r="O2" s="16" t="s">
        <v>406</v>
      </c>
      <c r="P2" s="16" t="s">
        <v>406</v>
      </c>
      <c r="Q2" s="16" t="s">
        <v>406</v>
      </c>
      <c r="R2" s="16" t="s">
        <v>406</v>
      </c>
      <c r="S2" s="16" t="s">
        <v>406</v>
      </c>
      <c r="T2" s="16" t="s">
        <v>406</v>
      </c>
      <c r="U2" s="16" t="s">
        <v>406</v>
      </c>
      <c r="V2" s="16" t="s">
        <v>406</v>
      </c>
      <c r="W2" s="17" t="s">
        <v>406</v>
      </c>
    </row>
    <row r="3" spans="1:23" ht="14.4" x14ac:dyDescent="0.3">
      <c r="A3" s="18">
        <v>341673501</v>
      </c>
      <c r="B3" s="19" t="s">
        <v>24</v>
      </c>
      <c r="C3" s="19" t="s">
        <v>26</v>
      </c>
      <c r="D3" s="19" t="s">
        <v>25</v>
      </c>
      <c r="E3" s="19" t="s">
        <v>27</v>
      </c>
      <c r="F3" s="19" t="s">
        <v>29</v>
      </c>
      <c r="G3" s="19" t="s">
        <v>30</v>
      </c>
      <c r="H3" s="19" t="s">
        <v>28</v>
      </c>
      <c r="I3" s="20"/>
      <c r="J3" s="20"/>
      <c r="K3" s="21">
        <v>5768</v>
      </c>
      <c r="L3" s="21">
        <v>4861</v>
      </c>
      <c r="M3" s="21">
        <v>4892</v>
      </c>
      <c r="N3" s="21">
        <v>4498</v>
      </c>
      <c r="O3" s="21">
        <v>4380</v>
      </c>
      <c r="P3" s="21">
        <v>3912</v>
      </c>
      <c r="Q3" s="21">
        <v>4088</v>
      </c>
      <c r="R3" s="21">
        <v>4386</v>
      </c>
      <c r="S3" s="21">
        <v>4525</v>
      </c>
      <c r="T3" s="21">
        <v>5193</v>
      </c>
      <c r="U3" s="21">
        <v>5461</v>
      </c>
      <c r="V3" s="21">
        <v>6613</v>
      </c>
      <c r="W3" s="22">
        <v>58577</v>
      </c>
    </row>
    <row r="4" spans="1:23" ht="14.4" x14ac:dyDescent="0.3">
      <c r="A4" s="18">
        <v>341730551</v>
      </c>
      <c r="B4" s="19" t="s">
        <v>24</v>
      </c>
      <c r="C4" s="19" t="s">
        <v>26</v>
      </c>
      <c r="D4" s="19" t="s">
        <v>35</v>
      </c>
      <c r="E4" s="20"/>
      <c r="F4" s="19" t="s">
        <v>29</v>
      </c>
      <c r="G4" s="19" t="s">
        <v>31</v>
      </c>
      <c r="H4" s="19" t="s">
        <v>28</v>
      </c>
      <c r="I4" s="20"/>
      <c r="J4" s="20"/>
      <c r="K4" s="21">
        <v>2044.17</v>
      </c>
      <c r="L4" s="21">
        <v>1913.41</v>
      </c>
      <c r="M4" s="21">
        <v>1921.29</v>
      </c>
      <c r="N4" s="21">
        <v>1607.14</v>
      </c>
      <c r="O4" s="21">
        <v>1601.04</v>
      </c>
      <c r="P4" s="21">
        <v>1487.79</v>
      </c>
      <c r="Q4" s="21">
        <v>1589.73</v>
      </c>
      <c r="R4" s="21">
        <v>1632.84</v>
      </c>
      <c r="S4" s="21">
        <v>1780.59</v>
      </c>
      <c r="T4" s="21">
        <v>1943.5</v>
      </c>
      <c r="U4" s="21">
        <v>2046.6</v>
      </c>
      <c r="V4" s="21">
        <v>2214.02</v>
      </c>
      <c r="W4" s="22">
        <v>21782.12</v>
      </c>
    </row>
    <row r="5" spans="1:23" ht="14.4" x14ac:dyDescent="0.3">
      <c r="A5" s="18">
        <v>341779458</v>
      </c>
      <c r="B5" s="19" t="s">
        <v>24</v>
      </c>
      <c r="C5" s="19" t="s">
        <v>26</v>
      </c>
      <c r="D5" s="19" t="s">
        <v>36</v>
      </c>
      <c r="E5" s="20"/>
      <c r="F5" s="19" t="s">
        <v>29</v>
      </c>
      <c r="G5" s="19" t="s">
        <v>31</v>
      </c>
      <c r="H5" s="19" t="s">
        <v>28</v>
      </c>
      <c r="I5" s="20"/>
      <c r="J5" s="20"/>
      <c r="K5" s="21">
        <v>2086.6999999999998</v>
      </c>
      <c r="L5" s="21">
        <v>1795.09</v>
      </c>
      <c r="M5" s="21">
        <v>1591.17</v>
      </c>
      <c r="N5" s="21">
        <v>873.81</v>
      </c>
      <c r="O5" s="21">
        <v>903.04</v>
      </c>
      <c r="P5" s="21">
        <v>874</v>
      </c>
      <c r="Q5" s="21">
        <v>779.8</v>
      </c>
      <c r="R5" s="21">
        <v>678.24</v>
      </c>
      <c r="S5" s="21">
        <v>737.06</v>
      </c>
      <c r="T5" s="21">
        <v>886.71</v>
      </c>
      <c r="U5" s="21">
        <v>523.67999999999995</v>
      </c>
      <c r="V5" s="21">
        <v>368.35</v>
      </c>
      <c r="W5" s="22">
        <v>12097.65</v>
      </c>
    </row>
    <row r="6" spans="1:23" ht="14.4" x14ac:dyDescent="0.3">
      <c r="A6" s="18">
        <v>341815843</v>
      </c>
      <c r="B6" s="19" t="s">
        <v>24</v>
      </c>
      <c r="C6" s="19" t="s">
        <v>26</v>
      </c>
      <c r="D6" s="19" t="s">
        <v>37</v>
      </c>
      <c r="E6" s="19" t="s">
        <v>38</v>
      </c>
      <c r="F6" s="19" t="s">
        <v>29</v>
      </c>
      <c r="G6" s="19" t="s">
        <v>30</v>
      </c>
      <c r="H6" s="19" t="s">
        <v>39</v>
      </c>
      <c r="I6" s="20"/>
      <c r="J6" s="20"/>
      <c r="K6" s="21">
        <v>2065</v>
      </c>
      <c r="L6" s="21">
        <v>1800</v>
      </c>
      <c r="M6" s="21">
        <v>1790</v>
      </c>
      <c r="N6" s="21">
        <v>1755</v>
      </c>
      <c r="O6" s="21">
        <v>1760</v>
      </c>
      <c r="P6" s="21">
        <v>2075</v>
      </c>
      <c r="Q6" s="21">
        <v>4910</v>
      </c>
      <c r="R6" s="21">
        <v>6010</v>
      </c>
      <c r="S6" s="21">
        <v>5860</v>
      </c>
      <c r="T6" s="21">
        <v>5245</v>
      </c>
      <c r="U6" s="21">
        <v>1905</v>
      </c>
      <c r="V6" s="21">
        <v>1970</v>
      </c>
      <c r="W6" s="22">
        <v>37145</v>
      </c>
    </row>
    <row r="7" spans="1:23" ht="14.4" x14ac:dyDescent="0.3">
      <c r="A7" s="18">
        <v>342099108</v>
      </c>
      <c r="B7" s="19" t="s">
        <v>407</v>
      </c>
      <c r="C7" s="19" t="s">
        <v>26</v>
      </c>
      <c r="D7" s="19" t="s">
        <v>408</v>
      </c>
      <c r="E7" s="20"/>
      <c r="F7" s="19" t="s">
        <v>29</v>
      </c>
      <c r="G7" s="19" t="s">
        <v>31</v>
      </c>
      <c r="H7" s="19" t="s">
        <v>28</v>
      </c>
      <c r="I7" s="20"/>
      <c r="J7" s="20"/>
      <c r="K7" s="21">
        <v>289.62</v>
      </c>
      <c r="L7" s="21">
        <v>271.08</v>
      </c>
      <c r="M7" s="21">
        <v>289.75</v>
      </c>
      <c r="N7" s="21">
        <v>280.38</v>
      </c>
      <c r="O7" s="21">
        <v>289.81</v>
      </c>
      <c r="P7" s="21">
        <v>280.5</v>
      </c>
      <c r="Q7" s="21">
        <v>658.94</v>
      </c>
      <c r="R7" s="21">
        <v>766.59</v>
      </c>
      <c r="S7" s="21">
        <v>1186.58</v>
      </c>
      <c r="T7" s="21">
        <v>1296.83</v>
      </c>
      <c r="U7" s="21">
        <v>125.5</v>
      </c>
      <c r="V7" s="21"/>
      <c r="W7" s="22">
        <v>5735.58</v>
      </c>
    </row>
    <row r="8" spans="1:23" ht="14.4" x14ac:dyDescent="0.3">
      <c r="A8" s="18">
        <v>342121829</v>
      </c>
      <c r="B8" s="19" t="s">
        <v>24</v>
      </c>
      <c r="C8" s="19" t="s">
        <v>26</v>
      </c>
      <c r="D8" s="19" t="s">
        <v>53</v>
      </c>
      <c r="E8" s="20"/>
      <c r="F8" s="19" t="s">
        <v>29</v>
      </c>
      <c r="G8" s="19" t="s">
        <v>31</v>
      </c>
      <c r="H8" s="19" t="s">
        <v>28</v>
      </c>
      <c r="I8" s="20"/>
      <c r="J8" s="20"/>
      <c r="K8" s="21">
        <v>1025.1099999999999</v>
      </c>
      <c r="L8" s="21">
        <v>1178.83</v>
      </c>
      <c r="M8" s="21">
        <v>1332.74</v>
      </c>
      <c r="N8" s="21">
        <v>991.73</v>
      </c>
      <c r="O8" s="21">
        <v>1024.95</v>
      </c>
      <c r="P8" s="21">
        <v>992</v>
      </c>
      <c r="Q8" s="21">
        <v>1025.08</v>
      </c>
      <c r="R8" s="21">
        <v>1025.0999999999999</v>
      </c>
      <c r="S8" s="21">
        <v>991.89</v>
      </c>
      <c r="T8" s="21">
        <v>1024.9000000000001</v>
      </c>
      <c r="U8" s="21">
        <v>991.47</v>
      </c>
      <c r="V8" s="21">
        <v>1024.26</v>
      </c>
      <c r="W8" s="22">
        <v>12628.059999999998</v>
      </c>
    </row>
    <row r="9" spans="1:23" ht="14.4" x14ac:dyDescent="0.3">
      <c r="A9" s="18">
        <v>342174875</v>
      </c>
      <c r="B9" s="19" t="s">
        <v>407</v>
      </c>
      <c r="C9" s="19" t="s">
        <v>26</v>
      </c>
      <c r="D9" s="19" t="s">
        <v>409</v>
      </c>
      <c r="E9" s="20"/>
      <c r="F9" s="19" t="s">
        <v>29</v>
      </c>
      <c r="G9" s="19" t="s">
        <v>31</v>
      </c>
      <c r="H9" s="19" t="s">
        <v>28</v>
      </c>
      <c r="I9" s="20"/>
      <c r="J9" s="20"/>
      <c r="K9" s="21">
        <v>76.680000000000007</v>
      </c>
      <c r="L9" s="21">
        <v>75.91</v>
      </c>
      <c r="M9" s="21">
        <v>60.39</v>
      </c>
      <c r="N9" s="21">
        <v>54.59</v>
      </c>
      <c r="O9" s="21">
        <v>60.65</v>
      </c>
      <c r="P9" s="21">
        <v>59.49</v>
      </c>
      <c r="Q9" s="21">
        <v>214.14</v>
      </c>
      <c r="R9" s="21">
        <v>230.5</v>
      </c>
      <c r="S9" s="21">
        <v>285.02</v>
      </c>
      <c r="T9" s="21">
        <v>301.63</v>
      </c>
      <c r="U9" s="21">
        <v>48.65</v>
      </c>
      <c r="V9" s="21"/>
      <c r="W9" s="22">
        <v>1467.65</v>
      </c>
    </row>
    <row r="10" spans="1:23" ht="14.4" x14ac:dyDescent="0.3">
      <c r="A10" s="18">
        <v>342225603</v>
      </c>
      <c r="B10" s="19" t="s">
        <v>24</v>
      </c>
      <c r="C10" s="19" t="s">
        <v>26</v>
      </c>
      <c r="D10" s="19" t="s">
        <v>65</v>
      </c>
      <c r="E10" s="19" t="s">
        <v>27</v>
      </c>
      <c r="F10" s="19" t="s">
        <v>29</v>
      </c>
      <c r="G10" s="19" t="s">
        <v>31</v>
      </c>
      <c r="H10" s="19" t="s">
        <v>28</v>
      </c>
      <c r="I10" s="20"/>
      <c r="J10" s="20"/>
      <c r="K10" s="21">
        <v>1854.52</v>
      </c>
      <c r="L10" s="21">
        <v>1734.34</v>
      </c>
      <c r="M10" s="21">
        <v>1854.65</v>
      </c>
      <c r="N10" s="21">
        <v>1795.26</v>
      </c>
      <c r="O10" s="21">
        <v>1209.17</v>
      </c>
      <c r="P10" s="21">
        <v>952.74</v>
      </c>
      <c r="Q10" s="21">
        <v>985.19</v>
      </c>
      <c r="R10" s="21">
        <v>985.47</v>
      </c>
      <c r="S10" s="21">
        <v>1488.8</v>
      </c>
      <c r="T10" s="21">
        <v>1623.5</v>
      </c>
      <c r="U10" s="21">
        <v>1757.39</v>
      </c>
      <c r="V10" s="21">
        <v>1854.46</v>
      </c>
      <c r="W10" s="22">
        <v>18095.489999999998</v>
      </c>
    </row>
    <row r="11" spans="1:23" ht="14.4" x14ac:dyDescent="0.3">
      <c r="A11" s="18">
        <v>342244730</v>
      </c>
      <c r="B11" s="19" t="s">
        <v>24</v>
      </c>
      <c r="C11" s="19" t="s">
        <v>26</v>
      </c>
      <c r="D11" s="19" t="s">
        <v>73</v>
      </c>
      <c r="E11" s="19" t="s">
        <v>27</v>
      </c>
      <c r="F11" s="19" t="s">
        <v>29</v>
      </c>
      <c r="G11" s="19" t="s">
        <v>31</v>
      </c>
      <c r="H11" s="19" t="s">
        <v>28</v>
      </c>
      <c r="I11" s="20"/>
      <c r="J11" s="20"/>
      <c r="K11" s="21">
        <v>2366.02</v>
      </c>
      <c r="L11" s="21">
        <v>2213.4499999999998</v>
      </c>
      <c r="M11" s="21">
        <v>2207.27</v>
      </c>
      <c r="N11" s="21">
        <v>1949.42</v>
      </c>
      <c r="O11" s="21">
        <v>1853.84</v>
      </c>
      <c r="P11" s="21">
        <v>1740</v>
      </c>
      <c r="Q11" s="21">
        <v>1802.8</v>
      </c>
      <c r="R11" s="21">
        <v>1804.76</v>
      </c>
      <c r="S11" s="21">
        <v>1999.1</v>
      </c>
      <c r="T11" s="21">
        <v>2084.38</v>
      </c>
      <c r="U11" s="21">
        <v>2213.9299999999998</v>
      </c>
      <c r="V11" s="21">
        <v>2319.0100000000002</v>
      </c>
      <c r="W11" s="22">
        <v>24553.980000000003</v>
      </c>
    </row>
    <row r="12" spans="1:23" ht="14.4" x14ac:dyDescent="0.3">
      <c r="A12" s="18">
        <v>342269965</v>
      </c>
      <c r="B12" s="19" t="s">
        <v>24</v>
      </c>
      <c r="C12" s="19" t="s">
        <v>26</v>
      </c>
      <c r="D12" s="19" t="s">
        <v>78</v>
      </c>
      <c r="E12" s="20"/>
      <c r="F12" s="19" t="s">
        <v>29</v>
      </c>
      <c r="G12" s="19" t="s">
        <v>30</v>
      </c>
      <c r="H12" s="19" t="s">
        <v>28</v>
      </c>
      <c r="I12" s="20"/>
      <c r="J12" s="20"/>
      <c r="K12" s="21">
        <v>4034</v>
      </c>
      <c r="L12" s="21">
        <v>3563</v>
      </c>
      <c r="M12" s="21">
        <v>3594</v>
      </c>
      <c r="N12" s="21">
        <v>3235</v>
      </c>
      <c r="O12" s="21">
        <v>3246</v>
      </c>
      <c r="P12" s="21">
        <v>2893</v>
      </c>
      <c r="Q12" s="21">
        <v>3080</v>
      </c>
      <c r="R12" s="21">
        <v>3451</v>
      </c>
      <c r="S12" s="21">
        <v>3434</v>
      </c>
      <c r="T12" s="21">
        <v>3750</v>
      </c>
      <c r="U12" s="21">
        <v>4035</v>
      </c>
      <c r="V12" s="21">
        <v>2121</v>
      </c>
      <c r="W12" s="22">
        <v>40436</v>
      </c>
    </row>
    <row r="13" spans="1:23" ht="14.4" x14ac:dyDescent="0.3">
      <c r="A13" s="18">
        <v>342273976</v>
      </c>
      <c r="B13" s="19" t="s">
        <v>24</v>
      </c>
      <c r="C13" s="19" t="s">
        <v>26</v>
      </c>
      <c r="D13" s="19" t="s">
        <v>80</v>
      </c>
      <c r="E13" s="19" t="s">
        <v>27</v>
      </c>
      <c r="F13" s="19" t="s">
        <v>29</v>
      </c>
      <c r="G13" s="19" t="s">
        <v>30</v>
      </c>
      <c r="H13" s="19" t="s">
        <v>28</v>
      </c>
      <c r="I13" s="20"/>
      <c r="J13" s="20"/>
      <c r="K13" s="21">
        <v>5611</v>
      </c>
      <c r="L13" s="21">
        <v>4955</v>
      </c>
      <c r="M13" s="21">
        <v>4910</v>
      </c>
      <c r="N13" s="21">
        <v>4347</v>
      </c>
      <c r="O13" s="21">
        <v>4157</v>
      </c>
      <c r="P13" s="21">
        <v>3847</v>
      </c>
      <c r="Q13" s="21">
        <v>4014</v>
      </c>
      <c r="R13" s="21">
        <v>4365</v>
      </c>
      <c r="S13" s="21">
        <v>4583</v>
      </c>
      <c r="T13" s="21">
        <v>5150</v>
      </c>
      <c r="U13" s="21">
        <v>5297</v>
      </c>
      <c r="V13" s="21">
        <v>5846</v>
      </c>
      <c r="W13" s="22">
        <v>57082</v>
      </c>
    </row>
    <row r="14" spans="1:23" ht="14.4" x14ac:dyDescent="0.3">
      <c r="A14" s="18">
        <v>342274609</v>
      </c>
      <c r="B14" s="19" t="s">
        <v>24</v>
      </c>
      <c r="C14" s="19" t="s">
        <v>26</v>
      </c>
      <c r="D14" s="19" t="s">
        <v>81</v>
      </c>
      <c r="E14" s="19" t="s">
        <v>82</v>
      </c>
      <c r="F14" s="19" t="s">
        <v>29</v>
      </c>
      <c r="G14" s="19" t="s">
        <v>31</v>
      </c>
      <c r="H14" s="19" t="s">
        <v>28</v>
      </c>
      <c r="I14" s="20"/>
      <c r="J14" s="20"/>
      <c r="K14" s="21">
        <v>1</v>
      </c>
      <c r="L14" s="21">
        <v>0.85</v>
      </c>
      <c r="M14" s="21">
        <v>1.85</v>
      </c>
      <c r="N14" s="21">
        <v>1.96</v>
      </c>
      <c r="O14" s="21">
        <v>91.1</v>
      </c>
      <c r="P14" s="21">
        <v>104.74</v>
      </c>
      <c r="Q14" s="21">
        <v>57.44</v>
      </c>
      <c r="R14" s="21">
        <v>52</v>
      </c>
      <c r="S14" s="21">
        <v>5.88</v>
      </c>
      <c r="T14" s="21">
        <v>0.98</v>
      </c>
      <c r="U14" s="21">
        <v>203.28</v>
      </c>
      <c r="V14" s="21">
        <v>251.87</v>
      </c>
      <c r="W14" s="22">
        <v>772.95</v>
      </c>
    </row>
    <row r="15" spans="1:23" ht="14.4" x14ac:dyDescent="0.3">
      <c r="A15" s="18">
        <v>342275720</v>
      </c>
      <c r="B15" s="19" t="s">
        <v>24</v>
      </c>
      <c r="C15" s="19" t="s">
        <v>26</v>
      </c>
      <c r="D15" s="19" t="s">
        <v>87</v>
      </c>
      <c r="E15" s="19" t="s">
        <v>88</v>
      </c>
      <c r="F15" s="19" t="s">
        <v>29</v>
      </c>
      <c r="G15" s="19" t="s">
        <v>31</v>
      </c>
      <c r="H15" s="19" t="s">
        <v>28</v>
      </c>
      <c r="I15" s="20"/>
      <c r="J15" s="20"/>
      <c r="K15" s="21">
        <v>373.77</v>
      </c>
      <c r="L15" s="21">
        <v>349.53</v>
      </c>
      <c r="M15" s="21">
        <v>373.1</v>
      </c>
      <c r="N15" s="21">
        <v>361.07</v>
      </c>
      <c r="O15" s="21">
        <v>373.43</v>
      </c>
      <c r="P15" s="21">
        <v>361.5</v>
      </c>
      <c r="Q15" s="21">
        <v>373.57</v>
      </c>
      <c r="R15" s="21">
        <v>373.57</v>
      </c>
      <c r="S15" s="21">
        <v>361.54</v>
      </c>
      <c r="T15" s="21">
        <v>373.6</v>
      </c>
      <c r="U15" s="21">
        <v>361.01</v>
      </c>
      <c r="V15" s="21">
        <v>373.03</v>
      </c>
      <c r="W15" s="22">
        <v>4408.72</v>
      </c>
    </row>
    <row r="16" spans="1:23" ht="14.4" x14ac:dyDescent="0.3">
      <c r="A16" s="18">
        <v>342290030</v>
      </c>
      <c r="B16" s="19" t="s">
        <v>24</v>
      </c>
      <c r="C16" s="19" t="s">
        <v>26</v>
      </c>
      <c r="D16" s="19" t="s">
        <v>93</v>
      </c>
      <c r="E16" s="20"/>
      <c r="F16" s="19" t="s">
        <v>29</v>
      </c>
      <c r="G16" s="19" t="s">
        <v>30</v>
      </c>
      <c r="H16" s="19" t="s">
        <v>28</v>
      </c>
      <c r="I16" s="20"/>
      <c r="J16" s="20"/>
      <c r="K16" s="21">
        <v>3748</v>
      </c>
      <c r="L16" s="21">
        <v>3506</v>
      </c>
      <c r="M16" s="21">
        <v>3592</v>
      </c>
      <c r="N16" s="21">
        <v>3412</v>
      </c>
      <c r="O16" s="21">
        <v>3577</v>
      </c>
      <c r="P16" s="21">
        <v>3140</v>
      </c>
      <c r="Q16" s="21">
        <v>2875</v>
      </c>
      <c r="R16" s="21">
        <v>3040</v>
      </c>
      <c r="S16" s="21">
        <v>3156</v>
      </c>
      <c r="T16" s="21">
        <v>3533</v>
      </c>
      <c r="U16" s="21">
        <v>3971</v>
      </c>
      <c r="V16" s="21">
        <v>4228</v>
      </c>
      <c r="W16" s="22">
        <v>41778</v>
      </c>
    </row>
    <row r="17" spans="1:23" ht="14.4" x14ac:dyDescent="0.3">
      <c r="A17" s="18">
        <v>342304669</v>
      </c>
      <c r="B17" s="19" t="s">
        <v>24</v>
      </c>
      <c r="C17" s="19" t="s">
        <v>26</v>
      </c>
      <c r="D17" s="19" t="s">
        <v>94</v>
      </c>
      <c r="E17" s="20"/>
      <c r="F17" s="19" t="s">
        <v>29</v>
      </c>
      <c r="G17" s="19" t="s">
        <v>30</v>
      </c>
      <c r="H17" s="19" t="s">
        <v>28</v>
      </c>
      <c r="I17" s="20"/>
      <c r="J17" s="20"/>
      <c r="K17" s="21">
        <v>4280</v>
      </c>
      <c r="L17" s="21">
        <v>3786</v>
      </c>
      <c r="M17" s="21">
        <v>3654</v>
      </c>
      <c r="N17" s="21">
        <v>3329</v>
      </c>
      <c r="O17" s="21">
        <v>3180</v>
      </c>
      <c r="P17" s="21">
        <v>2956</v>
      </c>
      <c r="Q17" s="21">
        <v>3125</v>
      </c>
      <c r="R17" s="21">
        <v>3351</v>
      </c>
      <c r="S17" s="21">
        <v>3518</v>
      </c>
      <c r="T17" s="21">
        <v>3948</v>
      </c>
      <c r="U17" s="21">
        <v>4060</v>
      </c>
      <c r="V17" s="21">
        <v>4273</v>
      </c>
      <c r="W17" s="22">
        <v>43460</v>
      </c>
    </row>
    <row r="18" spans="1:23" ht="14.4" x14ac:dyDescent="0.3">
      <c r="A18" s="18">
        <v>342306912</v>
      </c>
      <c r="B18" s="19" t="s">
        <v>24</v>
      </c>
      <c r="C18" s="19" t="s">
        <v>26</v>
      </c>
      <c r="D18" s="19" t="s">
        <v>95</v>
      </c>
      <c r="E18" s="20"/>
      <c r="F18" s="19" t="s">
        <v>29</v>
      </c>
      <c r="G18" s="19" t="s">
        <v>31</v>
      </c>
      <c r="H18" s="19" t="s">
        <v>28</v>
      </c>
      <c r="I18" s="20"/>
      <c r="J18" s="20"/>
      <c r="K18" s="21">
        <v>47</v>
      </c>
      <c r="L18" s="21">
        <v>44.76</v>
      </c>
      <c r="M18" s="21">
        <v>52.62</v>
      </c>
      <c r="N18" s="21">
        <v>56.53</v>
      </c>
      <c r="O18" s="21">
        <v>70.72</v>
      </c>
      <c r="P18" s="21">
        <v>72.58</v>
      </c>
      <c r="Q18" s="21">
        <v>79.05</v>
      </c>
      <c r="R18" s="21">
        <v>80.7</v>
      </c>
      <c r="S18" s="21">
        <v>64.459999999999994</v>
      </c>
      <c r="T18" s="21">
        <v>63.79</v>
      </c>
      <c r="U18" s="21">
        <v>147.52000000000001</v>
      </c>
      <c r="V18" s="21">
        <v>220.22</v>
      </c>
      <c r="W18" s="22">
        <v>999.94999999999993</v>
      </c>
    </row>
    <row r="19" spans="1:23" ht="14.4" x14ac:dyDescent="0.3">
      <c r="A19" s="18">
        <v>342313768</v>
      </c>
      <c r="B19" s="19" t="s">
        <v>24</v>
      </c>
      <c r="C19" s="19" t="s">
        <v>26</v>
      </c>
      <c r="D19" s="19" t="s">
        <v>96</v>
      </c>
      <c r="E19" s="19" t="s">
        <v>27</v>
      </c>
      <c r="F19" s="19" t="s">
        <v>29</v>
      </c>
      <c r="G19" s="19" t="s">
        <v>31</v>
      </c>
      <c r="H19" s="19" t="s">
        <v>28</v>
      </c>
      <c r="I19" s="20"/>
      <c r="J19" s="20"/>
      <c r="K19" s="21">
        <v>766.05</v>
      </c>
      <c r="L19" s="21">
        <v>681.61</v>
      </c>
      <c r="M19" s="21">
        <v>665.16</v>
      </c>
      <c r="N19" s="21">
        <v>644.44000000000005</v>
      </c>
      <c r="O19" s="21">
        <v>665.52</v>
      </c>
      <c r="P19" s="21">
        <v>643.79999999999995</v>
      </c>
      <c r="Q19" s="21">
        <v>665.53</v>
      </c>
      <c r="R19" s="21">
        <v>665.76</v>
      </c>
      <c r="S19" s="21">
        <v>644</v>
      </c>
      <c r="T19" s="21">
        <v>665.18</v>
      </c>
      <c r="U19" s="21">
        <v>644.20000000000005</v>
      </c>
      <c r="V19" s="21">
        <v>673.74</v>
      </c>
      <c r="W19" s="22">
        <v>8024.99</v>
      </c>
    </row>
    <row r="20" spans="1:23" ht="14.4" x14ac:dyDescent="0.3">
      <c r="A20" s="18">
        <v>342323624</v>
      </c>
      <c r="B20" s="19" t="s">
        <v>24</v>
      </c>
      <c r="C20" s="19" t="s">
        <v>26</v>
      </c>
      <c r="D20" s="19" t="s">
        <v>99</v>
      </c>
      <c r="E20" s="19" t="s">
        <v>27</v>
      </c>
      <c r="F20" s="19" t="s">
        <v>29</v>
      </c>
      <c r="G20" s="19" t="s">
        <v>31</v>
      </c>
      <c r="H20" s="19" t="s">
        <v>28</v>
      </c>
      <c r="I20" s="20"/>
      <c r="J20" s="20"/>
      <c r="K20" s="21">
        <v>1759.91</v>
      </c>
      <c r="L20" s="21">
        <v>1646.63</v>
      </c>
      <c r="M20" s="21">
        <v>1471.03</v>
      </c>
      <c r="N20" s="21">
        <v>1246.8399999999999</v>
      </c>
      <c r="O20" s="21">
        <v>1288.52</v>
      </c>
      <c r="P20" s="21">
        <v>1247</v>
      </c>
      <c r="Q20" s="21">
        <v>1198.75</v>
      </c>
      <c r="R20" s="21">
        <v>1172.56</v>
      </c>
      <c r="S20" s="21">
        <v>1291.4100000000001</v>
      </c>
      <c r="T20" s="21">
        <v>1346.02</v>
      </c>
      <c r="U20" s="21">
        <v>1569.49</v>
      </c>
      <c r="V20" s="21">
        <v>1759.7</v>
      </c>
      <c r="W20" s="22">
        <v>16997.86</v>
      </c>
    </row>
    <row r="21" spans="1:23" ht="14.4" x14ac:dyDescent="0.3">
      <c r="A21" s="18">
        <v>342325634</v>
      </c>
      <c r="B21" s="19" t="s">
        <v>24</v>
      </c>
      <c r="C21" s="19" t="s">
        <v>26</v>
      </c>
      <c r="D21" s="19" t="s">
        <v>100</v>
      </c>
      <c r="E21" s="19" t="s">
        <v>27</v>
      </c>
      <c r="F21" s="19" t="s">
        <v>29</v>
      </c>
      <c r="G21" s="19" t="s">
        <v>31</v>
      </c>
      <c r="H21" s="19" t="s">
        <v>28</v>
      </c>
      <c r="I21" s="20"/>
      <c r="J21" s="20"/>
      <c r="K21" s="21">
        <v>2592</v>
      </c>
      <c r="L21" s="21">
        <v>2426.12</v>
      </c>
      <c r="M21" s="21">
        <v>2375.59</v>
      </c>
      <c r="N21" s="21">
        <v>2007.05</v>
      </c>
      <c r="O21" s="21">
        <v>2074.36</v>
      </c>
      <c r="P21" s="21">
        <v>2007.58</v>
      </c>
      <c r="Q21" s="21">
        <v>2086.89</v>
      </c>
      <c r="R21" s="21">
        <v>2091.96</v>
      </c>
      <c r="S21" s="21">
        <v>2298.92</v>
      </c>
      <c r="T21" s="21">
        <v>2432.2600000000002</v>
      </c>
      <c r="U21" s="21">
        <v>2549.79</v>
      </c>
      <c r="V21" s="21">
        <v>2696.42</v>
      </c>
      <c r="W21" s="22">
        <v>27638.940000000002</v>
      </c>
    </row>
    <row r="22" spans="1:23" ht="14.4" x14ac:dyDescent="0.3">
      <c r="A22" s="18">
        <v>342332955</v>
      </c>
      <c r="B22" s="19" t="s">
        <v>24</v>
      </c>
      <c r="C22" s="19" t="s">
        <v>26</v>
      </c>
      <c r="D22" s="19" t="s">
        <v>101</v>
      </c>
      <c r="E22" s="20"/>
      <c r="F22" s="19" t="s">
        <v>29</v>
      </c>
      <c r="G22" s="19" t="s">
        <v>31</v>
      </c>
      <c r="H22" s="19" t="s">
        <v>28</v>
      </c>
      <c r="I22" s="20"/>
      <c r="J22" s="20"/>
      <c r="K22" s="21">
        <v>1786.65</v>
      </c>
      <c r="L22" s="21">
        <v>1579.75</v>
      </c>
      <c r="M22" s="21">
        <v>1526.75</v>
      </c>
      <c r="N22" s="21">
        <v>1477.5</v>
      </c>
      <c r="O22" s="21">
        <v>1301.49</v>
      </c>
      <c r="P22" s="21">
        <v>1259.5</v>
      </c>
      <c r="Q22" s="21">
        <v>1352.11</v>
      </c>
      <c r="R22" s="21">
        <v>1369.75</v>
      </c>
      <c r="S22" s="21">
        <v>1573</v>
      </c>
      <c r="T22" s="21">
        <v>1642.44</v>
      </c>
      <c r="U22" s="21">
        <v>1743.15</v>
      </c>
      <c r="V22" s="21">
        <v>1394.52</v>
      </c>
      <c r="W22" s="22">
        <v>18006.61</v>
      </c>
    </row>
    <row r="23" spans="1:23" ht="14.4" x14ac:dyDescent="0.3">
      <c r="A23" s="18">
        <v>342337735</v>
      </c>
      <c r="B23" s="19" t="s">
        <v>24</v>
      </c>
      <c r="C23" s="19" t="s">
        <v>26</v>
      </c>
      <c r="D23" s="19" t="s">
        <v>104</v>
      </c>
      <c r="E23" s="20"/>
      <c r="F23" s="19" t="s">
        <v>29</v>
      </c>
      <c r="G23" s="19" t="s">
        <v>30</v>
      </c>
      <c r="H23" s="19" t="s">
        <v>28</v>
      </c>
      <c r="I23" s="20"/>
      <c r="J23" s="20"/>
      <c r="K23" s="21">
        <v>5155</v>
      </c>
      <c r="L23" s="21">
        <v>4316</v>
      </c>
      <c r="M23" s="21">
        <v>4278</v>
      </c>
      <c r="N23" s="21">
        <v>3818</v>
      </c>
      <c r="O23" s="21">
        <v>3648</v>
      </c>
      <c r="P23" s="21">
        <v>3391</v>
      </c>
      <c r="Q23" s="21">
        <v>3587</v>
      </c>
      <c r="R23" s="21">
        <v>3846</v>
      </c>
      <c r="S23" s="21">
        <v>4045</v>
      </c>
      <c r="T23" s="21">
        <v>4544</v>
      </c>
      <c r="U23" s="21">
        <v>4621</v>
      </c>
      <c r="V23" s="21">
        <v>4937</v>
      </c>
      <c r="W23" s="22">
        <v>50186</v>
      </c>
    </row>
    <row r="24" spans="1:23" ht="14.4" x14ac:dyDescent="0.3">
      <c r="A24" s="18">
        <v>342337786</v>
      </c>
      <c r="B24" s="19" t="s">
        <v>24</v>
      </c>
      <c r="C24" s="19" t="s">
        <v>26</v>
      </c>
      <c r="D24" s="19" t="s">
        <v>105</v>
      </c>
      <c r="E24" s="20"/>
      <c r="F24" s="19" t="s">
        <v>29</v>
      </c>
      <c r="G24" s="19" t="s">
        <v>30</v>
      </c>
      <c r="H24" s="19" t="s">
        <v>28</v>
      </c>
      <c r="I24" s="20"/>
      <c r="J24" s="20"/>
      <c r="K24" s="21">
        <v>4114</v>
      </c>
      <c r="L24" s="21">
        <v>3636</v>
      </c>
      <c r="M24" s="21">
        <v>3583</v>
      </c>
      <c r="N24" s="21">
        <v>3196</v>
      </c>
      <c r="O24" s="21">
        <v>3039</v>
      </c>
      <c r="P24" s="21">
        <v>2833</v>
      </c>
      <c r="Q24" s="21">
        <v>2885</v>
      </c>
      <c r="R24" s="21">
        <v>3229</v>
      </c>
      <c r="S24" s="21">
        <v>3375</v>
      </c>
      <c r="T24" s="21">
        <v>3759</v>
      </c>
      <c r="U24" s="21">
        <v>3845</v>
      </c>
      <c r="V24" s="21">
        <v>4034</v>
      </c>
      <c r="W24" s="22">
        <v>41528</v>
      </c>
    </row>
    <row r="25" spans="1:23" ht="14.4" x14ac:dyDescent="0.3">
      <c r="A25" s="18">
        <v>342341052</v>
      </c>
      <c r="B25" s="19" t="s">
        <v>407</v>
      </c>
      <c r="C25" s="19" t="s">
        <v>26</v>
      </c>
      <c r="D25" s="19" t="s">
        <v>410</v>
      </c>
      <c r="E25" s="20"/>
      <c r="F25" s="19" t="s">
        <v>29</v>
      </c>
      <c r="G25" s="19" t="s">
        <v>31</v>
      </c>
      <c r="H25" s="19" t="s">
        <v>28</v>
      </c>
      <c r="I25" s="20"/>
      <c r="J25" s="20"/>
      <c r="K25" s="21">
        <v>51.98</v>
      </c>
      <c r="L25" s="21">
        <v>44.61</v>
      </c>
      <c r="M25" s="21">
        <v>57.74</v>
      </c>
      <c r="N25" s="21">
        <v>60.5</v>
      </c>
      <c r="O25" s="21">
        <v>65.52</v>
      </c>
      <c r="P25" s="21">
        <v>64.42</v>
      </c>
      <c r="Q25" s="21">
        <v>726.84</v>
      </c>
      <c r="R25" s="21">
        <v>956.5</v>
      </c>
      <c r="S25" s="21">
        <v>1024.17</v>
      </c>
      <c r="T25" s="21">
        <v>1095.33</v>
      </c>
      <c r="U25" s="21">
        <v>353.33</v>
      </c>
      <c r="V25" s="21"/>
      <c r="W25" s="22">
        <v>4500.9400000000005</v>
      </c>
    </row>
    <row r="26" spans="1:23" ht="14.4" x14ac:dyDescent="0.3">
      <c r="A26" s="18">
        <v>342355890</v>
      </c>
      <c r="B26" s="19" t="s">
        <v>24</v>
      </c>
      <c r="C26" s="19" t="s">
        <v>26</v>
      </c>
      <c r="D26" s="19" t="s">
        <v>109</v>
      </c>
      <c r="E26" s="20"/>
      <c r="F26" s="19" t="s">
        <v>29</v>
      </c>
      <c r="G26" s="19" t="s">
        <v>30</v>
      </c>
      <c r="H26" s="19" t="s">
        <v>28</v>
      </c>
      <c r="I26" s="20"/>
      <c r="J26" s="20"/>
      <c r="K26" s="21">
        <v>4011</v>
      </c>
      <c r="L26" s="21">
        <v>3455</v>
      </c>
      <c r="M26" s="21">
        <v>3351</v>
      </c>
      <c r="N26" s="21">
        <v>3307</v>
      </c>
      <c r="O26" s="21">
        <v>2525</v>
      </c>
      <c r="P26" s="21">
        <v>2248</v>
      </c>
      <c r="Q26" s="21">
        <v>3394</v>
      </c>
      <c r="R26" s="21">
        <v>3831</v>
      </c>
      <c r="S26" s="21">
        <v>4067</v>
      </c>
      <c r="T26" s="21">
        <v>4425</v>
      </c>
      <c r="U26" s="21">
        <v>4866</v>
      </c>
      <c r="V26" s="21">
        <v>1429</v>
      </c>
      <c r="W26" s="22">
        <v>40909</v>
      </c>
    </row>
    <row r="27" spans="1:23" ht="14.4" x14ac:dyDescent="0.3">
      <c r="A27" s="18">
        <v>342366778</v>
      </c>
      <c r="B27" s="19" t="s">
        <v>24</v>
      </c>
      <c r="C27" s="19" t="s">
        <v>26</v>
      </c>
      <c r="D27" s="19" t="s">
        <v>114</v>
      </c>
      <c r="E27" s="20"/>
      <c r="F27" s="19" t="s">
        <v>29</v>
      </c>
      <c r="G27" s="19" t="s">
        <v>30</v>
      </c>
      <c r="H27" s="19" t="s">
        <v>28</v>
      </c>
      <c r="I27" s="20"/>
      <c r="J27" s="20"/>
      <c r="K27" s="21">
        <v>6672</v>
      </c>
      <c r="L27" s="21">
        <v>5910</v>
      </c>
      <c r="M27" s="21">
        <v>5845</v>
      </c>
      <c r="N27" s="21">
        <v>5200</v>
      </c>
      <c r="O27" s="21">
        <v>4976</v>
      </c>
      <c r="P27" s="21">
        <v>4628</v>
      </c>
      <c r="Q27" s="21">
        <v>4891</v>
      </c>
      <c r="R27" s="21">
        <v>5192</v>
      </c>
      <c r="S27" s="21">
        <v>5614</v>
      </c>
      <c r="T27" s="21">
        <v>6312</v>
      </c>
      <c r="U27" s="21">
        <v>6479</v>
      </c>
      <c r="V27" s="21">
        <v>1779</v>
      </c>
      <c r="W27" s="22">
        <v>63498</v>
      </c>
    </row>
    <row r="28" spans="1:23" ht="14.4" x14ac:dyDescent="0.3">
      <c r="A28" s="18">
        <v>342370336</v>
      </c>
      <c r="B28" s="19" t="s">
        <v>24</v>
      </c>
      <c r="C28" s="19" t="s">
        <v>26</v>
      </c>
      <c r="D28" s="19" t="s">
        <v>115</v>
      </c>
      <c r="E28" s="19" t="s">
        <v>116</v>
      </c>
      <c r="F28" s="19" t="s">
        <v>29</v>
      </c>
      <c r="G28" s="19" t="s">
        <v>31</v>
      </c>
      <c r="H28" s="19" t="s">
        <v>28</v>
      </c>
      <c r="I28" s="20"/>
      <c r="J28" s="20"/>
      <c r="K28" s="21">
        <v>1157.5</v>
      </c>
      <c r="L28" s="21">
        <v>1077.97</v>
      </c>
      <c r="M28" s="21">
        <v>1020.97</v>
      </c>
      <c r="N28" s="21">
        <v>957.54</v>
      </c>
      <c r="O28" s="21">
        <v>891.5</v>
      </c>
      <c r="P28" s="21">
        <v>840</v>
      </c>
      <c r="Q28" s="21">
        <v>903.27</v>
      </c>
      <c r="R28" s="21">
        <v>908.5</v>
      </c>
      <c r="S28" s="21">
        <v>1015.25</v>
      </c>
      <c r="T28" s="21">
        <v>1070.73</v>
      </c>
      <c r="U28" s="21">
        <v>1115.74</v>
      </c>
      <c r="V28" s="21">
        <v>1173.49</v>
      </c>
      <c r="W28" s="22">
        <v>12132.46</v>
      </c>
    </row>
    <row r="29" spans="1:23" ht="14.4" x14ac:dyDescent="0.3">
      <c r="A29" s="18">
        <v>342377076</v>
      </c>
      <c r="B29" s="19" t="s">
        <v>24</v>
      </c>
      <c r="C29" s="19" t="s">
        <v>26</v>
      </c>
      <c r="D29" s="19" t="s">
        <v>117</v>
      </c>
      <c r="E29" s="20"/>
      <c r="F29" s="19" t="s">
        <v>29</v>
      </c>
      <c r="G29" s="19" t="s">
        <v>30</v>
      </c>
      <c r="H29" s="19" t="s">
        <v>28</v>
      </c>
      <c r="I29" s="20"/>
      <c r="J29" s="20"/>
      <c r="K29" s="21">
        <v>5668</v>
      </c>
      <c r="L29" s="21">
        <v>4943</v>
      </c>
      <c r="M29" s="21">
        <v>4873</v>
      </c>
      <c r="N29" s="21">
        <v>4337</v>
      </c>
      <c r="O29" s="21">
        <v>4161</v>
      </c>
      <c r="P29" s="21">
        <v>3860</v>
      </c>
      <c r="Q29" s="21">
        <v>4077</v>
      </c>
      <c r="R29" s="21">
        <v>4438</v>
      </c>
      <c r="S29" s="21">
        <v>4672</v>
      </c>
      <c r="T29" s="21">
        <v>5268</v>
      </c>
      <c r="U29" s="21">
        <v>5082</v>
      </c>
      <c r="V29" s="21">
        <v>5615</v>
      </c>
      <c r="W29" s="22">
        <v>56994</v>
      </c>
    </row>
    <row r="30" spans="1:23" ht="14.4" x14ac:dyDescent="0.3">
      <c r="A30" s="18">
        <v>342377790</v>
      </c>
      <c r="B30" s="19" t="s">
        <v>24</v>
      </c>
      <c r="C30" s="19" t="s">
        <v>26</v>
      </c>
      <c r="D30" s="19" t="s">
        <v>118</v>
      </c>
      <c r="E30" s="20"/>
      <c r="F30" s="19" t="s">
        <v>29</v>
      </c>
      <c r="G30" s="19" t="s">
        <v>31</v>
      </c>
      <c r="H30" s="19" t="s">
        <v>28</v>
      </c>
      <c r="I30" s="20"/>
      <c r="J30" s="20"/>
      <c r="K30" s="21">
        <v>474.63</v>
      </c>
      <c r="L30" s="21">
        <v>445.27</v>
      </c>
      <c r="M30" s="21">
        <v>450.84</v>
      </c>
      <c r="N30" s="21">
        <v>397.77</v>
      </c>
      <c r="O30" s="21">
        <v>509.55</v>
      </c>
      <c r="P30" s="21">
        <v>553.33000000000004</v>
      </c>
      <c r="Q30" s="21">
        <v>547.54</v>
      </c>
      <c r="R30" s="21">
        <v>527.58000000000004</v>
      </c>
      <c r="S30" s="21">
        <v>234.33</v>
      </c>
      <c r="T30" s="21">
        <v>185.06</v>
      </c>
      <c r="U30" s="21">
        <v>353.81</v>
      </c>
      <c r="V30" s="21">
        <v>455.88</v>
      </c>
      <c r="W30" s="22">
        <v>5135.5900000000011</v>
      </c>
    </row>
    <row r="31" spans="1:23" ht="14.4" x14ac:dyDescent="0.3">
      <c r="A31" s="18">
        <v>342378663</v>
      </c>
      <c r="B31" s="19" t="s">
        <v>24</v>
      </c>
      <c r="C31" s="19" t="s">
        <v>26</v>
      </c>
      <c r="D31" s="19" t="s">
        <v>119</v>
      </c>
      <c r="E31" s="19" t="s">
        <v>120</v>
      </c>
      <c r="F31" s="19" t="s">
        <v>29</v>
      </c>
      <c r="G31" s="19" t="s">
        <v>31</v>
      </c>
      <c r="H31" s="19" t="s">
        <v>28</v>
      </c>
      <c r="I31" s="20"/>
      <c r="J31" s="20"/>
      <c r="K31" s="21">
        <v>219.14</v>
      </c>
      <c r="L31" s="21">
        <v>204.81</v>
      </c>
      <c r="M31" s="21">
        <v>250.93</v>
      </c>
      <c r="N31" s="21">
        <v>368.75</v>
      </c>
      <c r="O31" s="21">
        <v>281.7</v>
      </c>
      <c r="P31" s="21">
        <v>211.9</v>
      </c>
      <c r="Q31" s="21">
        <v>218.85</v>
      </c>
      <c r="R31" s="21">
        <v>218.75</v>
      </c>
      <c r="S31" s="21">
        <v>211.79</v>
      </c>
      <c r="T31" s="21">
        <v>218.87</v>
      </c>
      <c r="U31" s="21">
        <v>211.78</v>
      </c>
      <c r="V31" s="21">
        <v>218.82</v>
      </c>
      <c r="W31" s="22">
        <v>2836.0900000000006</v>
      </c>
    </row>
    <row r="32" spans="1:23" ht="14.4" x14ac:dyDescent="0.3">
      <c r="A32" s="18">
        <v>342381732</v>
      </c>
      <c r="B32" s="19" t="s">
        <v>407</v>
      </c>
      <c r="C32" s="19" t="s">
        <v>26</v>
      </c>
      <c r="D32" s="19" t="s">
        <v>411</v>
      </c>
      <c r="E32" s="20"/>
      <c r="F32" s="19" t="s">
        <v>29</v>
      </c>
      <c r="G32" s="19" t="s">
        <v>31</v>
      </c>
      <c r="H32" s="19" t="s">
        <v>28</v>
      </c>
      <c r="I32" s="20"/>
      <c r="J32" s="20"/>
      <c r="K32" s="21">
        <v>650</v>
      </c>
      <c r="L32" s="21">
        <v>607.14</v>
      </c>
      <c r="M32" s="21">
        <v>649.1</v>
      </c>
      <c r="N32" s="21">
        <v>628.26</v>
      </c>
      <c r="O32" s="21">
        <v>649.39</v>
      </c>
      <c r="P32" s="21">
        <v>628.52</v>
      </c>
      <c r="Q32" s="21">
        <v>1033.04</v>
      </c>
      <c r="R32" s="21">
        <v>1189.96</v>
      </c>
      <c r="S32" s="21">
        <v>1152.44</v>
      </c>
      <c r="T32" s="21">
        <v>192.09</v>
      </c>
      <c r="U32" s="21"/>
      <c r="V32" s="21"/>
      <c r="W32" s="22">
        <v>7379.9400000000005</v>
      </c>
    </row>
    <row r="33" spans="1:23" ht="14.4" x14ac:dyDescent="0.3">
      <c r="A33" s="18">
        <v>342408115</v>
      </c>
      <c r="B33" s="19" t="s">
        <v>24</v>
      </c>
      <c r="C33" s="19" t="s">
        <v>26</v>
      </c>
      <c r="D33" s="19" t="s">
        <v>131</v>
      </c>
      <c r="E33" s="20"/>
      <c r="F33" s="19" t="s">
        <v>29</v>
      </c>
      <c r="G33" s="19" t="s">
        <v>31</v>
      </c>
      <c r="H33" s="19" t="s">
        <v>28</v>
      </c>
      <c r="I33" s="20"/>
      <c r="J33" s="20"/>
      <c r="K33" s="21">
        <v>1378</v>
      </c>
      <c r="L33" s="21">
        <v>1289.48</v>
      </c>
      <c r="M33" s="21">
        <v>1256.1400000000001</v>
      </c>
      <c r="N33" s="21">
        <v>1118.18</v>
      </c>
      <c r="O33" s="21">
        <v>1056.81</v>
      </c>
      <c r="P33" s="21">
        <v>989.51</v>
      </c>
      <c r="Q33" s="21">
        <v>1063.6500000000001</v>
      </c>
      <c r="R33" s="21">
        <v>1080.49</v>
      </c>
      <c r="S33" s="21">
        <v>1202.8</v>
      </c>
      <c r="T33" s="21">
        <v>1254.5</v>
      </c>
      <c r="U33" s="21">
        <v>1321.5</v>
      </c>
      <c r="V33" s="21">
        <v>1377.89</v>
      </c>
      <c r="W33" s="22">
        <v>14388.949999999999</v>
      </c>
    </row>
    <row r="34" spans="1:23" ht="14.4" x14ac:dyDescent="0.3">
      <c r="A34" s="18">
        <v>342408131</v>
      </c>
      <c r="B34" s="19" t="s">
        <v>24</v>
      </c>
      <c r="C34" s="19" t="s">
        <v>26</v>
      </c>
      <c r="D34" s="19" t="s">
        <v>132</v>
      </c>
      <c r="E34" s="20"/>
      <c r="F34" s="19" t="s">
        <v>29</v>
      </c>
      <c r="G34" s="19" t="s">
        <v>30</v>
      </c>
      <c r="H34" s="19" t="s">
        <v>28</v>
      </c>
      <c r="I34" s="20"/>
      <c r="J34" s="20"/>
      <c r="K34" s="21">
        <v>5532</v>
      </c>
      <c r="L34" s="21">
        <v>4806</v>
      </c>
      <c r="M34" s="21">
        <v>4724</v>
      </c>
      <c r="N34" s="21">
        <v>4222</v>
      </c>
      <c r="O34" s="21">
        <v>4015</v>
      </c>
      <c r="P34" s="21">
        <v>3760</v>
      </c>
      <c r="Q34" s="21">
        <v>3971</v>
      </c>
      <c r="R34" s="21">
        <v>4251</v>
      </c>
      <c r="S34" s="21">
        <v>4463</v>
      </c>
      <c r="T34" s="21">
        <v>5012</v>
      </c>
      <c r="U34" s="21">
        <v>5159</v>
      </c>
      <c r="V34" s="21">
        <v>5527</v>
      </c>
      <c r="W34" s="22">
        <v>55442</v>
      </c>
    </row>
    <row r="35" spans="1:23" ht="14.4" x14ac:dyDescent="0.3">
      <c r="A35" s="18">
        <v>342408683</v>
      </c>
      <c r="B35" s="19" t="s">
        <v>407</v>
      </c>
      <c r="C35" s="19" t="s">
        <v>26</v>
      </c>
      <c r="D35" s="19" t="s">
        <v>413</v>
      </c>
      <c r="E35" s="20"/>
      <c r="F35" s="19" t="s">
        <v>29</v>
      </c>
      <c r="G35" s="19" t="s">
        <v>31</v>
      </c>
      <c r="H35" s="19" t="s">
        <v>28</v>
      </c>
      <c r="I35" s="20"/>
      <c r="J35" s="20"/>
      <c r="K35" s="21">
        <v>1573.25</v>
      </c>
      <c r="L35" s="21">
        <v>1471.74</v>
      </c>
      <c r="M35" s="21">
        <v>1583.02</v>
      </c>
      <c r="N35" s="21">
        <v>1524.44</v>
      </c>
      <c r="O35" s="21">
        <v>3032.73</v>
      </c>
      <c r="P35" s="21">
        <v>3825.71</v>
      </c>
      <c r="Q35" s="21">
        <v>4317.79</v>
      </c>
      <c r="R35" s="21">
        <v>4618.01</v>
      </c>
      <c r="S35" s="21">
        <v>2234.52</v>
      </c>
      <c r="T35" s="21"/>
      <c r="U35" s="21"/>
      <c r="V35" s="21"/>
      <c r="W35" s="22">
        <v>24181.210000000003</v>
      </c>
    </row>
    <row r="36" spans="1:23" ht="14.4" x14ac:dyDescent="0.3">
      <c r="A36" s="18">
        <v>342411689</v>
      </c>
      <c r="B36" s="19" t="s">
        <v>24</v>
      </c>
      <c r="C36" s="19" t="s">
        <v>26</v>
      </c>
      <c r="D36" s="19" t="s">
        <v>136</v>
      </c>
      <c r="E36" s="19" t="s">
        <v>137</v>
      </c>
      <c r="F36" s="19" t="s">
        <v>29</v>
      </c>
      <c r="G36" s="19" t="s">
        <v>30</v>
      </c>
      <c r="H36" s="19" t="s">
        <v>39</v>
      </c>
      <c r="I36" s="20"/>
      <c r="J36" s="20"/>
      <c r="K36" s="21">
        <v>3512</v>
      </c>
      <c r="L36" s="21">
        <v>3132</v>
      </c>
      <c r="M36" s="21">
        <v>2908</v>
      </c>
      <c r="N36" s="21">
        <v>1708</v>
      </c>
      <c r="O36" s="21">
        <v>1780</v>
      </c>
      <c r="P36" s="21">
        <v>1200</v>
      </c>
      <c r="Q36" s="21">
        <v>940</v>
      </c>
      <c r="R36" s="21">
        <v>1952</v>
      </c>
      <c r="S36" s="21">
        <v>2760</v>
      </c>
      <c r="T36" s="21">
        <v>2980</v>
      </c>
      <c r="U36" s="21">
        <v>1436</v>
      </c>
      <c r="V36" s="21">
        <v>1024</v>
      </c>
      <c r="W36" s="22">
        <v>25332</v>
      </c>
    </row>
    <row r="37" spans="1:23" ht="14.4" x14ac:dyDescent="0.3">
      <c r="A37" s="18">
        <v>342412393</v>
      </c>
      <c r="B37" s="19" t="s">
        <v>24</v>
      </c>
      <c r="C37" s="19" t="s">
        <v>26</v>
      </c>
      <c r="D37" s="19" t="s">
        <v>138</v>
      </c>
      <c r="E37" s="20"/>
      <c r="F37" s="19" t="s">
        <v>29</v>
      </c>
      <c r="G37" s="19" t="s">
        <v>30</v>
      </c>
      <c r="H37" s="19" t="s">
        <v>28</v>
      </c>
      <c r="I37" s="20"/>
      <c r="J37" s="20"/>
      <c r="K37" s="21">
        <v>3706</v>
      </c>
      <c r="L37" s="21">
        <v>2795</v>
      </c>
      <c r="M37" s="21">
        <v>2858</v>
      </c>
      <c r="N37" s="21">
        <v>2623</v>
      </c>
      <c r="O37" s="21">
        <v>2506</v>
      </c>
      <c r="P37" s="21">
        <v>2324</v>
      </c>
      <c r="Q37" s="21">
        <v>2407</v>
      </c>
      <c r="R37" s="21">
        <v>2610</v>
      </c>
      <c r="S37" s="21">
        <v>2685</v>
      </c>
      <c r="T37" s="21">
        <v>3029</v>
      </c>
      <c r="U37" s="21">
        <v>3146</v>
      </c>
      <c r="V37" s="21">
        <v>3488</v>
      </c>
      <c r="W37" s="22">
        <v>34177</v>
      </c>
    </row>
    <row r="38" spans="1:23" ht="14.4" x14ac:dyDescent="0.3">
      <c r="A38" s="18">
        <v>342412446</v>
      </c>
      <c r="B38" s="19" t="s">
        <v>24</v>
      </c>
      <c r="C38" s="19" t="s">
        <v>26</v>
      </c>
      <c r="D38" s="19" t="s">
        <v>139</v>
      </c>
      <c r="E38" s="20"/>
      <c r="F38" s="19" t="s">
        <v>29</v>
      </c>
      <c r="G38" s="19" t="s">
        <v>31</v>
      </c>
      <c r="H38" s="19" t="s">
        <v>28</v>
      </c>
      <c r="I38" s="20"/>
      <c r="J38" s="20"/>
      <c r="K38" s="21">
        <v>1883.43</v>
      </c>
      <c r="L38" s="21">
        <v>2264</v>
      </c>
      <c r="M38" s="21">
        <v>1915.8</v>
      </c>
      <c r="N38" s="21">
        <v>1754.7</v>
      </c>
      <c r="O38" s="21">
        <v>1635.95</v>
      </c>
      <c r="P38" s="21">
        <v>1640.61</v>
      </c>
      <c r="Q38" s="21">
        <v>1932.68</v>
      </c>
      <c r="R38" s="21">
        <v>1899.54</v>
      </c>
      <c r="S38" s="21">
        <v>1770.92</v>
      </c>
      <c r="T38" s="21">
        <v>1870.24</v>
      </c>
      <c r="U38" s="21">
        <v>1972.36</v>
      </c>
      <c r="V38" s="21">
        <v>1249.1600000000001</v>
      </c>
      <c r="W38" s="22">
        <v>21789.390000000007</v>
      </c>
    </row>
    <row r="39" spans="1:23" ht="14.4" x14ac:dyDescent="0.3">
      <c r="A39" s="18">
        <v>342419846</v>
      </c>
      <c r="B39" s="19" t="s">
        <v>24</v>
      </c>
      <c r="C39" s="19" t="s">
        <v>26</v>
      </c>
      <c r="D39" s="19" t="s">
        <v>144</v>
      </c>
      <c r="E39" s="19" t="s">
        <v>27</v>
      </c>
      <c r="F39" s="19" t="s">
        <v>29</v>
      </c>
      <c r="G39" s="19" t="s">
        <v>31</v>
      </c>
      <c r="H39" s="19" t="s">
        <v>28</v>
      </c>
      <c r="I39" s="20"/>
      <c r="J39" s="20"/>
      <c r="K39" s="21">
        <v>1326.61</v>
      </c>
      <c r="L39" s="21">
        <v>1241.95</v>
      </c>
      <c r="M39" s="21">
        <v>1508.81</v>
      </c>
      <c r="N39" s="21">
        <v>1673.07</v>
      </c>
      <c r="O39" s="21">
        <v>791.15</v>
      </c>
      <c r="P39" s="21">
        <v>450</v>
      </c>
      <c r="Q39" s="21">
        <v>877.59</v>
      </c>
      <c r="R39" s="21">
        <v>1046.3800000000001</v>
      </c>
      <c r="S39" s="21">
        <v>1155.95</v>
      </c>
      <c r="T39" s="21">
        <v>1217.26</v>
      </c>
      <c r="U39" s="21">
        <v>1273.67</v>
      </c>
      <c r="V39" s="21">
        <v>1327.12</v>
      </c>
      <c r="W39" s="22">
        <v>13889.560000000001</v>
      </c>
    </row>
    <row r="40" spans="1:23" ht="14.4" x14ac:dyDescent="0.3">
      <c r="A40" s="18">
        <v>342420807</v>
      </c>
      <c r="B40" s="19" t="s">
        <v>24</v>
      </c>
      <c r="C40" s="19" t="s">
        <v>26</v>
      </c>
      <c r="D40" s="19" t="s">
        <v>146</v>
      </c>
      <c r="E40" s="19" t="s">
        <v>27</v>
      </c>
      <c r="F40" s="19" t="s">
        <v>29</v>
      </c>
      <c r="G40" s="19" t="s">
        <v>31</v>
      </c>
      <c r="H40" s="19" t="s">
        <v>28</v>
      </c>
      <c r="I40" s="20"/>
      <c r="J40" s="20"/>
      <c r="K40" s="21">
        <v>203.71</v>
      </c>
      <c r="L40" s="21">
        <v>191.4</v>
      </c>
      <c r="M40" s="21">
        <v>182.22</v>
      </c>
      <c r="N40" s="21">
        <v>171.14</v>
      </c>
      <c r="O40" s="21">
        <v>159.65</v>
      </c>
      <c r="P40" s="21">
        <v>150.5</v>
      </c>
      <c r="Q40" s="21">
        <v>161.16</v>
      </c>
      <c r="R40" s="21">
        <v>162</v>
      </c>
      <c r="S40" s="21">
        <v>180.2</v>
      </c>
      <c r="T40" s="21">
        <v>189.93</v>
      </c>
      <c r="U40" s="21">
        <v>202.14</v>
      </c>
      <c r="V40" s="21">
        <v>213.61</v>
      </c>
      <c r="W40" s="22">
        <v>2167.6600000000003</v>
      </c>
    </row>
    <row r="41" spans="1:23" ht="14.4" x14ac:dyDescent="0.3">
      <c r="A41" s="18">
        <v>342421387</v>
      </c>
      <c r="B41" s="19" t="s">
        <v>407</v>
      </c>
      <c r="C41" s="19" t="s">
        <v>26</v>
      </c>
      <c r="D41" s="19" t="s">
        <v>414</v>
      </c>
      <c r="E41" s="20"/>
      <c r="F41" s="19" t="s">
        <v>29</v>
      </c>
      <c r="G41" s="19" t="s">
        <v>31</v>
      </c>
      <c r="H41" s="19" t="s">
        <v>28</v>
      </c>
      <c r="I41" s="20"/>
      <c r="J41" s="20"/>
      <c r="K41" s="21">
        <v>257.60000000000002</v>
      </c>
      <c r="L41" s="21">
        <v>211.86</v>
      </c>
      <c r="M41" s="21">
        <v>161.69</v>
      </c>
      <c r="N41" s="21">
        <v>138.19</v>
      </c>
      <c r="O41" s="21">
        <v>51.13</v>
      </c>
      <c r="P41" s="21">
        <v>23.6</v>
      </c>
      <c r="Q41" s="21">
        <v>244.3</v>
      </c>
      <c r="R41" s="21">
        <v>308.45</v>
      </c>
      <c r="S41" s="21">
        <v>364.82</v>
      </c>
      <c r="T41" s="21">
        <v>390.69</v>
      </c>
      <c r="U41" s="21">
        <v>88.22</v>
      </c>
      <c r="V41" s="21"/>
      <c r="W41" s="22">
        <v>2240.5499999999997</v>
      </c>
    </row>
    <row r="42" spans="1:23" ht="14.4" x14ac:dyDescent="0.3">
      <c r="A42" s="18">
        <v>342421582</v>
      </c>
      <c r="B42" s="19" t="s">
        <v>24</v>
      </c>
      <c r="C42" s="19" t="s">
        <v>26</v>
      </c>
      <c r="D42" s="19" t="s">
        <v>147</v>
      </c>
      <c r="E42" s="20"/>
      <c r="F42" s="19" t="s">
        <v>29</v>
      </c>
      <c r="G42" s="19" t="s">
        <v>30</v>
      </c>
      <c r="H42" s="19" t="s">
        <v>28</v>
      </c>
      <c r="I42" s="20"/>
      <c r="J42" s="20"/>
      <c r="K42" s="21">
        <v>4786</v>
      </c>
      <c r="L42" s="21">
        <v>4142</v>
      </c>
      <c r="M42" s="21">
        <v>4099</v>
      </c>
      <c r="N42" s="21">
        <v>3660</v>
      </c>
      <c r="O42" s="21">
        <v>3496</v>
      </c>
      <c r="P42" s="21">
        <v>3255</v>
      </c>
      <c r="Q42" s="21">
        <v>3442</v>
      </c>
      <c r="R42" s="21">
        <v>3684</v>
      </c>
      <c r="S42" s="21">
        <v>3866</v>
      </c>
      <c r="T42" s="21">
        <v>4335</v>
      </c>
      <c r="U42" s="21">
        <v>4394</v>
      </c>
      <c r="V42" s="21">
        <v>4740</v>
      </c>
      <c r="W42" s="22">
        <v>47899</v>
      </c>
    </row>
    <row r="43" spans="1:23" ht="14.4" x14ac:dyDescent="0.3">
      <c r="A43" s="18">
        <v>342422514</v>
      </c>
      <c r="B43" s="19" t="s">
        <v>407</v>
      </c>
      <c r="C43" s="19" t="s">
        <v>26</v>
      </c>
      <c r="D43" s="19" t="s">
        <v>415</v>
      </c>
      <c r="E43" s="20"/>
      <c r="F43" s="19" t="s">
        <v>29</v>
      </c>
      <c r="G43" s="19" t="s">
        <v>31</v>
      </c>
      <c r="H43" s="19" t="s">
        <v>28</v>
      </c>
      <c r="I43" s="20"/>
      <c r="J43" s="20"/>
      <c r="K43" s="21">
        <v>540.66999999999996</v>
      </c>
      <c r="L43" s="21">
        <v>506.23</v>
      </c>
      <c r="M43" s="21">
        <v>540.95000000000005</v>
      </c>
      <c r="N43" s="21">
        <v>523.26</v>
      </c>
      <c r="O43" s="21">
        <v>540.91999999999996</v>
      </c>
      <c r="P43" s="21">
        <v>523.54</v>
      </c>
      <c r="Q43" s="21">
        <v>541.05999999999995</v>
      </c>
      <c r="R43" s="21">
        <v>541.09</v>
      </c>
      <c r="S43" s="21">
        <v>523.54999999999995</v>
      </c>
      <c r="T43" s="21">
        <v>52.35</v>
      </c>
      <c r="U43" s="21"/>
      <c r="V43" s="21"/>
      <c r="W43" s="22">
        <v>4833.6200000000008</v>
      </c>
    </row>
    <row r="44" spans="1:23" ht="14.4" x14ac:dyDescent="0.3">
      <c r="A44" s="18">
        <v>342423471</v>
      </c>
      <c r="B44" s="19" t="s">
        <v>407</v>
      </c>
      <c r="C44" s="19" t="s">
        <v>26</v>
      </c>
      <c r="D44" s="19" t="s">
        <v>416</v>
      </c>
      <c r="E44" s="20"/>
      <c r="F44" s="19" t="s">
        <v>29</v>
      </c>
      <c r="G44" s="19" t="s">
        <v>31</v>
      </c>
      <c r="H44" s="19" t="s">
        <v>28</v>
      </c>
      <c r="I44" s="20"/>
      <c r="J44" s="20"/>
      <c r="K44" s="21">
        <v>488.54</v>
      </c>
      <c r="L44" s="21">
        <v>455.65</v>
      </c>
      <c r="M44" s="21">
        <v>481.04</v>
      </c>
      <c r="N44" s="21">
        <v>465.53</v>
      </c>
      <c r="O44" s="21">
        <v>481.3</v>
      </c>
      <c r="P44" s="21">
        <v>466</v>
      </c>
      <c r="Q44" s="21">
        <v>481.48</v>
      </c>
      <c r="R44" s="21">
        <v>481.43</v>
      </c>
      <c r="S44" s="21">
        <v>296.54000000000002</v>
      </c>
      <c r="T44" s="21"/>
      <c r="U44" s="21"/>
      <c r="V44" s="21"/>
      <c r="W44" s="22">
        <v>4097.51</v>
      </c>
    </row>
    <row r="45" spans="1:23" ht="14.4" x14ac:dyDescent="0.3">
      <c r="A45" s="18">
        <v>342428731</v>
      </c>
      <c r="B45" s="19" t="s">
        <v>407</v>
      </c>
      <c r="C45" s="19" t="s">
        <v>26</v>
      </c>
      <c r="D45" s="19" t="s">
        <v>417</v>
      </c>
      <c r="E45" s="20"/>
      <c r="F45" s="19" t="s">
        <v>29</v>
      </c>
      <c r="G45" s="19" t="s">
        <v>31</v>
      </c>
      <c r="H45" s="19" t="s">
        <v>28</v>
      </c>
      <c r="I45" s="20"/>
      <c r="J45" s="20"/>
      <c r="K45" s="21">
        <v>44.65</v>
      </c>
      <c r="L45" s="21">
        <v>40.94</v>
      </c>
      <c r="M45" s="21">
        <v>95.71</v>
      </c>
      <c r="N45" s="21">
        <v>102.29</v>
      </c>
      <c r="O45" s="21">
        <v>275.27999999999997</v>
      </c>
      <c r="P45" s="21">
        <v>297.95999999999998</v>
      </c>
      <c r="Q45" s="21">
        <v>307.99</v>
      </c>
      <c r="R45" s="21">
        <v>308</v>
      </c>
      <c r="S45" s="21">
        <v>230.37</v>
      </c>
      <c r="T45" s="21">
        <v>230.28</v>
      </c>
      <c r="U45" s="21">
        <v>262.14</v>
      </c>
      <c r="V45" s="21"/>
      <c r="W45" s="22">
        <v>2195.61</v>
      </c>
    </row>
    <row r="46" spans="1:23" ht="14.4" x14ac:dyDescent="0.3">
      <c r="A46" s="18">
        <v>342432364</v>
      </c>
      <c r="B46" s="19" t="s">
        <v>407</v>
      </c>
      <c r="C46" s="19" t="s">
        <v>26</v>
      </c>
      <c r="D46" s="19" t="s">
        <v>418</v>
      </c>
      <c r="E46" s="20"/>
      <c r="F46" s="19" t="s">
        <v>29</v>
      </c>
      <c r="G46" s="19" t="s">
        <v>31</v>
      </c>
      <c r="H46" s="19" t="s">
        <v>28</v>
      </c>
      <c r="I46" s="20"/>
      <c r="J46" s="20"/>
      <c r="K46" s="21">
        <v>134.49</v>
      </c>
      <c r="L46" s="21">
        <v>123.25</v>
      </c>
      <c r="M46" s="21">
        <v>65.150000000000006</v>
      </c>
      <c r="N46" s="21">
        <v>44.26</v>
      </c>
      <c r="O46" s="21">
        <v>31.57</v>
      </c>
      <c r="P46" s="21">
        <v>26.55</v>
      </c>
      <c r="Q46" s="21">
        <v>546.19000000000005</v>
      </c>
      <c r="R46" s="21">
        <v>697.5</v>
      </c>
      <c r="S46" s="21">
        <v>1725.59</v>
      </c>
      <c r="T46" s="21">
        <v>2000.23</v>
      </c>
      <c r="U46" s="21">
        <v>451.66</v>
      </c>
      <c r="V46" s="21"/>
      <c r="W46" s="22">
        <v>5846.4400000000005</v>
      </c>
    </row>
    <row r="47" spans="1:23" ht="14.4" x14ac:dyDescent="0.3">
      <c r="A47" s="18">
        <v>342434262</v>
      </c>
      <c r="B47" s="19" t="s">
        <v>407</v>
      </c>
      <c r="C47" s="19" t="s">
        <v>26</v>
      </c>
      <c r="D47" s="19" t="s">
        <v>422</v>
      </c>
      <c r="E47" s="20"/>
      <c r="F47" s="19" t="s">
        <v>29</v>
      </c>
      <c r="G47" s="19" t="s">
        <v>31</v>
      </c>
      <c r="H47" s="19" t="s">
        <v>28</v>
      </c>
      <c r="I47" s="20"/>
      <c r="J47" s="20"/>
      <c r="K47" s="21">
        <v>1160.67</v>
      </c>
      <c r="L47" s="21">
        <v>1086.23</v>
      </c>
      <c r="M47" s="21">
        <v>1160.95</v>
      </c>
      <c r="N47" s="21">
        <v>1123.26</v>
      </c>
      <c r="O47" s="21">
        <v>1160.92</v>
      </c>
      <c r="P47" s="21">
        <v>1123.54</v>
      </c>
      <c r="Q47" s="21">
        <v>375.06</v>
      </c>
      <c r="R47" s="21"/>
      <c r="S47" s="21"/>
      <c r="T47" s="21"/>
      <c r="U47" s="21"/>
      <c r="V47" s="21"/>
      <c r="W47" s="22">
        <v>7190.630000000001</v>
      </c>
    </row>
    <row r="48" spans="1:23" ht="14.4" x14ac:dyDescent="0.3">
      <c r="A48" s="18">
        <v>342444176</v>
      </c>
      <c r="B48" s="19" t="s">
        <v>24</v>
      </c>
      <c r="C48" s="19" t="s">
        <v>26</v>
      </c>
      <c r="D48" s="19" t="s">
        <v>154</v>
      </c>
      <c r="E48" s="19" t="s">
        <v>155</v>
      </c>
      <c r="F48" s="19" t="s">
        <v>29</v>
      </c>
      <c r="G48" s="19" t="s">
        <v>31</v>
      </c>
      <c r="H48" s="19" t="s">
        <v>28</v>
      </c>
      <c r="I48" s="20"/>
      <c r="J48" s="20"/>
      <c r="K48" s="21">
        <v>288.11</v>
      </c>
      <c r="L48" s="21">
        <v>269.19</v>
      </c>
      <c r="M48" s="21">
        <v>288.02999999999997</v>
      </c>
      <c r="N48" s="21">
        <v>279.05</v>
      </c>
      <c r="O48" s="21">
        <v>288.92</v>
      </c>
      <c r="P48" s="21">
        <v>279.06</v>
      </c>
      <c r="Q48" s="21">
        <v>288.16000000000003</v>
      </c>
      <c r="R48" s="21">
        <v>288.08</v>
      </c>
      <c r="S48" s="21">
        <v>279.04000000000002</v>
      </c>
      <c r="T48" s="21">
        <v>288.39</v>
      </c>
      <c r="U48" s="21">
        <v>278.91000000000003</v>
      </c>
      <c r="V48" s="21">
        <v>288.11</v>
      </c>
      <c r="W48" s="22">
        <v>3403.0499999999997</v>
      </c>
    </row>
    <row r="49" spans="1:23" ht="14.4" x14ac:dyDescent="0.3">
      <c r="A49" s="18">
        <v>342458357</v>
      </c>
      <c r="B49" s="19" t="s">
        <v>24</v>
      </c>
      <c r="C49" s="19" t="s">
        <v>26</v>
      </c>
      <c r="D49" s="19" t="s">
        <v>157</v>
      </c>
      <c r="E49" s="20"/>
      <c r="F49" s="19" t="s">
        <v>29</v>
      </c>
      <c r="G49" s="19" t="s">
        <v>31</v>
      </c>
      <c r="H49" s="19" t="s">
        <v>28</v>
      </c>
      <c r="I49" s="20"/>
      <c r="J49" s="20"/>
      <c r="K49" s="21">
        <v>104</v>
      </c>
      <c r="L49" s="21">
        <v>97.48</v>
      </c>
      <c r="M49" s="21">
        <v>96.51</v>
      </c>
      <c r="N49" s="21">
        <v>83.07</v>
      </c>
      <c r="O49" s="21">
        <v>117.11</v>
      </c>
      <c r="P49" s="21">
        <v>125.71</v>
      </c>
      <c r="Q49" s="21">
        <v>127.88</v>
      </c>
      <c r="R49" s="21">
        <v>126.76</v>
      </c>
      <c r="S49" s="21">
        <v>114.29</v>
      </c>
      <c r="T49" s="21">
        <v>116.37</v>
      </c>
      <c r="U49" s="21">
        <v>90.19</v>
      </c>
      <c r="V49" s="21">
        <v>88.57</v>
      </c>
      <c r="W49" s="22">
        <v>1287.9399999999998</v>
      </c>
    </row>
    <row r="50" spans="1:23" ht="14.4" x14ac:dyDescent="0.3">
      <c r="A50" s="18">
        <v>342461053</v>
      </c>
      <c r="B50" s="19" t="s">
        <v>24</v>
      </c>
      <c r="C50" s="19" t="s">
        <v>26</v>
      </c>
      <c r="D50" s="19" t="s">
        <v>158</v>
      </c>
      <c r="E50" s="20"/>
      <c r="F50" s="19" t="s">
        <v>29</v>
      </c>
      <c r="G50" s="19" t="s">
        <v>31</v>
      </c>
      <c r="H50" s="19" t="s">
        <v>28</v>
      </c>
      <c r="I50" s="20"/>
      <c r="J50" s="20"/>
      <c r="K50" s="21">
        <v>653</v>
      </c>
      <c r="L50" s="21">
        <v>611.46</v>
      </c>
      <c r="M50" s="21">
        <v>551.33000000000004</v>
      </c>
      <c r="N50" s="21">
        <v>396.47</v>
      </c>
      <c r="O50" s="21">
        <v>671.82</v>
      </c>
      <c r="P50" s="21">
        <v>738.38</v>
      </c>
      <c r="Q50" s="21">
        <v>733.96</v>
      </c>
      <c r="R50" s="21">
        <v>722.08</v>
      </c>
      <c r="S50" s="21">
        <v>527.16999999999996</v>
      </c>
      <c r="T50" s="21">
        <v>509.28</v>
      </c>
      <c r="U50" s="21">
        <v>540.5</v>
      </c>
      <c r="V50" s="21">
        <v>573.5</v>
      </c>
      <c r="W50" s="22">
        <v>7228.95</v>
      </c>
    </row>
    <row r="51" spans="1:23" ht="14.4" x14ac:dyDescent="0.3">
      <c r="A51" s="18">
        <v>342463289</v>
      </c>
      <c r="B51" s="19" t="s">
        <v>24</v>
      </c>
      <c r="C51" s="19" t="s">
        <v>26</v>
      </c>
      <c r="D51" s="19" t="s">
        <v>159</v>
      </c>
      <c r="E51" s="20"/>
      <c r="F51" s="19" t="s">
        <v>29</v>
      </c>
      <c r="G51" s="19" t="s">
        <v>30</v>
      </c>
      <c r="H51" s="19" t="s">
        <v>28</v>
      </c>
      <c r="I51" s="20"/>
      <c r="J51" s="20"/>
      <c r="K51" s="21">
        <v>5179</v>
      </c>
      <c r="L51" s="21">
        <v>4582</v>
      </c>
      <c r="M51" s="21">
        <v>4493</v>
      </c>
      <c r="N51" s="21">
        <v>3881</v>
      </c>
      <c r="O51" s="21">
        <v>3718</v>
      </c>
      <c r="P51" s="21">
        <v>3443</v>
      </c>
      <c r="Q51" s="21">
        <v>3715</v>
      </c>
      <c r="R51" s="21">
        <v>3941</v>
      </c>
      <c r="S51" s="21">
        <v>4134</v>
      </c>
      <c r="T51" s="21">
        <v>4601</v>
      </c>
      <c r="U51" s="21">
        <v>4845</v>
      </c>
      <c r="V51" s="21">
        <v>1347</v>
      </c>
      <c r="W51" s="22">
        <v>47879</v>
      </c>
    </row>
    <row r="52" spans="1:23" ht="14.4" x14ac:dyDescent="0.3">
      <c r="A52" s="18">
        <v>342465958</v>
      </c>
      <c r="B52" s="19" t="s">
        <v>24</v>
      </c>
      <c r="C52" s="19" t="s">
        <v>26</v>
      </c>
      <c r="D52" s="19" t="s">
        <v>160</v>
      </c>
      <c r="E52" s="20"/>
      <c r="F52" s="19" t="s">
        <v>29</v>
      </c>
      <c r="G52" s="19" t="s">
        <v>31</v>
      </c>
      <c r="H52" s="19" t="s">
        <v>28</v>
      </c>
      <c r="I52" s="20"/>
      <c r="J52" s="20"/>
      <c r="K52" s="21">
        <v>574.54999999999995</v>
      </c>
      <c r="L52" s="21">
        <v>538.30999999999995</v>
      </c>
      <c r="M52" s="21">
        <v>575.57000000000005</v>
      </c>
      <c r="N52" s="21">
        <v>557.22</v>
      </c>
      <c r="O52" s="21">
        <v>623.69000000000005</v>
      </c>
      <c r="P52" s="21">
        <v>632.85</v>
      </c>
      <c r="Q52" s="21">
        <v>829.06</v>
      </c>
      <c r="R52" s="21">
        <v>973.28</v>
      </c>
      <c r="S52" s="21">
        <v>600.16</v>
      </c>
      <c r="T52" s="21">
        <v>549.54</v>
      </c>
      <c r="U52" s="21">
        <v>548.25</v>
      </c>
      <c r="V52" s="21">
        <v>575.01</v>
      </c>
      <c r="W52" s="22">
        <v>7577.49</v>
      </c>
    </row>
    <row r="53" spans="1:23" ht="14.4" x14ac:dyDescent="0.3">
      <c r="A53" s="18">
        <v>342471967</v>
      </c>
      <c r="B53" s="19" t="s">
        <v>24</v>
      </c>
      <c r="C53" s="19" t="s">
        <v>26</v>
      </c>
      <c r="D53" s="19" t="s">
        <v>164</v>
      </c>
      <c r="E53" s="20"/>
      <c r="F53" s="19" t="s">
        <v>29</v>
      </c>
      <c r="G53" s="19" t="s">
        <v>30</v>
      </c>
      <c r="H53" s="19" t="s">
        <v>28</v>
      </c>
      <c r="I53" s="20"/>
      <c r="J53" s="20"/>
      <c r="K53" s="21">
        <v>1764</v>
      </c>
      <c r="L53" s="21">
        <v>1525</v>
      </c>
      <c r="M53" s="21">
        <v>1515</v>
      </c>
      <c r="N53" s="21">
        <v>1357</v>
      </c>
      <c r="O53" s="21">
        <v>1298</v>
      </c>
      <c r="P53" s="21">
        <v>1208</v>
      </c>
      <c r="Q53" s="21">
        <v>1278</v>
      </c>
      <c r="R53" s="21">
        <v>1371</v>
      </c>
      <c r="S53" s="21">
        <v>1439</v>
      </c>
      <c r="T53" s="21">
        <v>1613</v>
      </c>
      <c r="U53" s="21">
        <v>1653</v>
      </c>
      <c r="V53" s="21">
        <v>1770</v>
      </c>
      <c r="W53" s="22">
        <v>17791</v>
      </c>
    </row>
    <row r="54" spans="1:23" ht="14.4" x14ac:dyDescent="0.3">
      <c r="A54" s="18">
        <v>342475862</v>
      </c>
      <c r="B54" s="19" t="s">
        <v>24</v>
      </c>
      <c r="C54" s="19" t="s">
        <v>26</v>
      </c>
      <c r="D54" s="19" t="s">
        <v>165</v>
      </c>
      <c r="E54" s="19" t="s">
        <v>166</v>
      </c>
      <c r="F54" s="19" t="s">
        <v>29</v>
      </c>
      <c r="G54" s="19" t="s">
        <v>31</v>
      </c>
      <c r="H54" s="19" t="s">
        <v>28</v>
      </c>
      <c r="I54" s="20"/>
      <c r="J54" s="20"/>
      <c r="K54" s="21">
        <v>957</v>
      </c>
      <c r="L54" s="21">
        <v>896.58</v>
      </c>
      <c r="M54" s="21">
        <v>958.24</v>
      </c>
      <c r="N54" s="21">
        <v>927.05</v>
      </c>
      <c r="O54" s="21">
        <v>1075.44</v>
      </c>
      <c r="P54" s="21">
        <v>1087.25</v>
      </c>
      <c r="Q54" s="21">
        <v>1124.01</v>
      </c>
      <c r="R54" s="21">
        <v>1124.26</v>
      </c>
      <c r="S54" s="21">
        <v>1087.82</v>
      </c>
      <c r="T54" s="21">
        <v>1124.01</v>
      </c>
      <c r="U54" s="21">
        <v>888.88</v>
      </c>
      <c r="V54" s="21">
        <v>877.41</v>
      </c>
      <c r="W54" s="22">
        <v>12127.949999999999</v>
      </c>
    </row>
    <row r="55" spans="1:23" ht="14.4" x14ac:dyDescent="0.3">
      <c r="A55" s="18">
        <v>342478875</v>
      </c>
      <c r="B55" s="19" t="s">
        <v>24</v>
      </c>
      <c r="C55" s="19" t="s">
        <v>26</v>
      </c>
      <c r="D55" s="19" t="s">
        <v>170</v>
      </c>
      <c r="E55" s="19" t="s">
        <v>27</v>
      </c>
      <c r="F55" s="19" t="s">
        <v>29</v>
      </c>
      <c r="G55" s="19" t="s">
        <v>30</v>
      </c>
      <c r="H55" s="19" t="s">
        <v>28</v>
      </c>
      <c r="I55" s="20"/>
      <c r="J55" s="20"/>
      <c r="K55" s="21">
        <v>3435</v>
      </c>
      <c r="L55" s="21">
        <v>3215</v>
      </c>
      <c r="M55" s="21">
        <v>3263</v>
      </c>
      <c r="N55" s="21">
        <v>3083</v>
      </c>
      <c r="O55" s="21">
        <v>3246</v>
      </c>
      <c r="P55" s="21">
        <v>3200</v>
      </c>
      <c r="Q55" s="21">
        <v>3378</v>
      </c>
      <c r="R55" s="21">
        <v>3010</v>
      </c>
      <c r="S55" s="21">
        <v>3146</v>
      </c>
      <c r="T55" s="21">
        <v>3142</v>
      </c>
      <c r="U55" s="21">
        <v>3170</v>
      </c>
      <c r="V55" s="21">
        <v>3435</v>
      </c>
      <c r="W55" s="22">
        <v>38723</v>
      </c>
    </row>
    <row r="56" spans="1:23" ht="14.4" x14ac:dyDescent="0.3">
      <c r="A56" s="18">
        <v>342480712</v>
      </c>
      <c r="B56" s="19" t="s">
        <v>24</v>
      </c>
      <c r="C56" s="19" t="s">
        <v>26</v>
      </c>
      <c r="D56" s="19" t="s">
        <v>171</v>
      </c>
      <c r="E56" s="19" t="s">
        <v>27</v>
      </c>
      <c r="F56" s="19" t="s">
        <v>29</v>
      </c>
      <c r="G56" s="19" t="s">
        <v>31</v>
      </c>
      <c r="H56" s="19" t="s">
        <v>28</v>
      </c>
      <c r="I56" s="20"/>
      <c r="J56" s="20"/>
      <c r="K56" s="21">
        <v>488.79</v>
      </c>
      <c r="L56" s="21">
        <v>457.82</v>
      </c>
      <c r="M56" s="21">
        <v>489.42</v>
      </c>
      <c r="N56" s="21">
        <v>473.65</v>
      </c>
      <c r="O56" s="21">
        <v>490.02</v>
      </c>
      <c r="P56" s="21">
        <v>442.26</v>
      </c>
      <c r="Q56" s="21">
        <v>450.87</v>
      </c>
      <c r="R56" s="21">
        <v>451.16</v>
      </c>
      <c r="S56" s="21">
        <v>297.35000000000002</v>
      </c>
      <c r="T56" s="21">
        <v>278.49</v>
      </c>
      <c r="U56" s="21">
        <v>306.52</v>
      </c>
      <c r="V56" s="21">
        <v>324.39</v>
      </c>
      <c r="W56" s="22">
        <v>4950.7400000000007</v>
      </c>
    </row>
    <row r="57" spans="1:23" ht="14.4" x14ac:dyDescent="0.3">
      <c r="A57" s="18">
        <v>342489430</v>
      </c>
      <c r="B57" s="19" t="s">
        <v>24</v>
      </c>
      <c r="C57" s="19" t="s">
        <v>26</v>
      </c>
      <c r="D57" s="19" t="s">
        <v>175</v>
      </c>
      <c r="E57" s="20"/>
      <c r="F57" s="19" t="s">
        <v>29</v>
      </c>
      <c r="G57" s="19" t="s">
        <v>31</v>
      </c>
      <c r="H57" s="19" t="s">
        <v>28</v>
      </c>
      <c r="I57" s="20"/>
      <c r="J57" s="20"/>
      <c r="K57" s="21">
        <v>845.46</v>
      </c>
      <c r="L57" s="21">
        <v>799.91</v>
      </c>
      <c r="M57" s="21">
        <v>653.19000000000005</v>
      </c>
      <c r="N57" s="21">
        <v>322.77</v>
      </c>
      <c r="O57" s="21">
        <v>620.69000000000005</v>
      </c>
      <c r="P57" s="21">
        <v>776.19</v>
      </c>
      <c r="Q57" s="21">
        <v>489.56</v>
      </c>
      <c r="R57" s="21">
        <v>232.2</v>
      </c>
      <c r="S57" s="21">
        <v>362.45</v>
      </c>
      <c r="T57" s="21">
        <v>403</v>
      </c>
      <c r="U57" s="21">
        <v>573.91999999999996</v>
      </c>
      <c r="V57" s="21">
        <v>688.07</v>
      </c>
      <c r="W57" s="22">
        <v>6767.41</v>
      </c>
    </row>
    <row r="58" spans="1:23" ht="14.4" x14ac:dyDescent="0.3">
      <c r="A58" s="18">
        <v>342500954</v>
      </c>
      <c r="B58" s="19" t="s">
        <v>24</v>
      </c>
      <c r="C58" s="19" t="s">
        <v>26</v>
      </c>
      <c r="D58" s="19" t="s">
        <v>176</v>
      </c>
      <c r="E58" s="20"/>
      <c r="F58" s="19" t="s">
        <v>29</v>
      </c>
      <c r="G58" s="19" t="s">
        <v>30</v>
      </c>
      <c r="H58" s="19" t="s">
        <v>28</v>
      </c>
      <c r="I58" s="20"/>
      <c r="J58" s="20"/>
      <c r="K58" s="21">
        <v>3915</v>
      </c>
      <c r="L58" s="21">
        <v>3517</v>
      </c>
      <c r="M58" s="21">
        <v>3467</v>
      </c>
      <c r="N58" s="21">
        <v>2786</v>
      </c>
      <c r="O58" s="21">
        <v>2540</v>
      </c>
      <c r="P58" s="21">
        <v>2354</v>
      </c>
      <c r="Q58" s="21">
        <v>2478</v>
      </c>
      <c r="R58" s="21">
        <v>2870</v>
      </c>
      <c r="S58" s="21">
        <v>3188</v>
      </c>
      <c r="T58" s="21">
        <v>3661</v>
      </c>
      <c r="U58" s="21">
        <v>3766</v>
      </c>
      <c r="V58" s="21">
        <v>4128</v>
      </c>
      <c r="W58" s="22">
        <v>38670</v>
      </c>
    </row>
    <row r="59" spans="1:23" ht="14.4" x14ac:dyDescent="0.3">
      <c r="A59" s="18">
        <v>342503550</v>
      </c>
      <c r="B59" s="19" t="s">
        <v>407</v>
      </c>
      <c r="C59" s="19" t="s">
        <v>26</v>
      </c>
      <c r="D59" s="19" t="s">
        <v>423</v>
      </c>
      <c r="E59" s="20"/>
      <c r="F59" s="19" t="s">
        <v>29</v>
      </c>
      <c r="G59" s="19" t="s">
        <v>31</v>
      </c>
      <c r="H59" s="19" t="s">
        <v>28</v>
      </c>
      <c r="I59" s="20"/>
      <c r="J59" s="20"/>
      <c r="K59" s="21">
        <v>638.13</v>
      </c>
      <c r="L59" s="21">
        <v>632.36</v>
      </c>
      <c r="M59" s="21">
        <v>473.68</v>
      </c>
      <c r="N59" s="21">
        <v>401.31</v>
      </c>
      <c r="O59" s="21">
        <v>780.98</v>
      </c>
      <c r="P59" s="21">
        <v>859.18</v>
      </c>
      <c r="Q59" s="21">
        <v>1022.87</v>
      </c>
      <c r="R59" s="21">
        <v>1062.26</v>
      </c>
      <c r="S59" s="21">
        <v>525.69000000000005</v>
      </c>
      <c r="T59" s="21">
        <v>439.41</v>
      </c>
      <c r="U59" s="21">
        <v>1026.46</v>
      </c>
      <c r="V59" s="21">
        <v>773.75</v>
      </c>
      <c r="W59" s="22">
        <v>8636.0800000000017</v>
      </c>
    </row>
    <row r="60" spans="1:23" ht="14.4" x14ac:dyDescent="0.3">
      <c r="A60" s="18">
        <v>342507706</v>
      </c>
      <c r="B60" s="19" t="s">
        <v>24</v>
      </c>
      <c r="C60" s="19" t="s">
        <v>26</v>
      </c>
      <c r="D60" s="19" t="s">
        <v>177</v>
      </c>
      <c r="E60" s="20"/>
      <c r="F60" s="19" t="s">
        <v>29</v>
      </c>
      <c r="G60" s="19" t="s">
        <v>31</v>
      </c>
      <c r="H60" s="19" t="s">
        <v>28</v>
      </c>
      <c r="I60" s="20"/>
      <c r="J60" s="20"/>
      <c r="K60" s="21">
        <v>16.5</v>
      </c>
      <c r="L60" s="21">
        <v>15.1</v>
      </c>
      <c r="M60" s="21">
        <v>9.89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0.37</v>
      </c>
      <c r="T60" s="21">
        <v>0.46</v>
      </c>
      <c r="U60" s="21">
        <v>0.15</v>
      </c>
      <c r="V60" s="21">
        <v>0</v>
      </c>
      <c r="W60" s="22">
        <v>42.47</v>
      </c>
    </row>
    <row r="61" spans="1:23" ht="14.4" x14ac:dyDescent="0.3">
      <c r="A61" s="18">
        <v>342509866</v>
      </c>
      <c r="B61" s="19" t="s">
        <v>24</v>
      </c>
      <c r="C61" s="19" t="s">
        <v>26</v>
      </c>
      <c r="D61" s="19" t="s">
        <v>178</v>
      </c>
      <c r="E61" s="20"/>
      <c r="F61" s="19" t="s">
        <v>29</v>
      </c>
      <c r="G61" s="19" t="s">
        <v>30</v>
      </c>
      <c r="H61" s="19" t="s">
        <v>28</v>
      </c>
      <c r="I61" s="20"/>
      <c r="J61" s="20"/>
      <c r="K61" s="21">
        <v>4217</v>
      </c>
      <c r="L61" s="21">
        <v>3666</v>
      </c>
      <c r="M61" s="21">
        <v>3513</v>
      </c>
      <c r="N61" s="21">
        <v>3183</v>
      </c>
      <c r="O61" s="21">
        <v>3324</v>
      </c>
      <c r="P61" s="21">
        <v>2893</v>
      </c>
      <c r="Q61" s="21">
        <v>3055</v>
      </c>
      <c r="R61" s="21">
        <v>3282</v>
      </c>
      <c r="S61" s="21">
        <v>3439</v>
      </c>
      <c r="T61" s="21">
        <v>3863</v>
      </c>
      <c r="U61" s="21">
        <v>3960</v>
      </c>
      <c r="V61" s="21">
        <v>4255</v>
      </c>
      <c r="W61" s="22">
        <v>42650</v>
      </c>
    </row>
    <row r="62" spans="1:23" ht="14.4" x14ac:dyDescent="0.3">
      <c r="A62" s="18">
        <v>342518616</v>
      </c>
      <c r="B62" s="19" t="s">
        <v>24</v>
      </c>
      <c r="C62" s="19" t="s">
        <v>26</v>
      </c>
      <c r="D62" s="19" t="s">
        <v>179</v>
      </c>
      <c r="E62" s="20"/>
      <c r="F62" s="19" t="s">
        <v>29</v>
      </c>
      <c r="G62" s="19" t="s">
        <v>30</v>
      </c>
      <c r="H62" s="19" t="s">
        <v>28</v>
      </c>
      <c r="I62" s="20"/>
      <c r="J62" s="20"/>
      <c r="K62" s="21">
        <v>3265</v>
      </c>
      <c r="L62" s="21">
        <v>3055</v>
      </c>
      <c r="M62" s="21">
        <v>3109</v>
      </c>
      <c r="N62" s="21">
        <v>2942</v>
      </c>
      <c r="O62" s="21">
        <v>3095</v>
      </c>
      <c r="P62" s="21">
        <v>2629</v>
      </c>
      <c r="Q62" s="21">
        <v>2771</v>
      </c>
      <c r="R62" s="21">
        <v>2998</v>
      </c>
      <c r="S62" s="21">
        <v>3104</v>
      </c>
      <c r="T62" s="21">
        <v>3408</v>
      </c>
      <c r="U62" s="21">
        <v>3475</v>
      </c>
      <c r="V62" s="21">
        <v>3755</v>
      </c>
      <c r="W62" s="22">
        <v>37606</v>
      </c>
    </row>
    <row r="63" spans="1:23" ht="14.4" x14ac:dyDescent="0.3">
      <c r="A63" s="18">
        <v>342526403</v>
      </c>
      <c r="B63" s="19" t="s">
        <v>24</v>
      </c>
      <c r="C63" s="19" t="s">
        <v>26</v>
      </c>
      <c r="D63" s="19" t="s">
        <v>182</v>
      </c>
      <c r="E63" s="19" t="s">
        <v>27</v>
      </c>
      <c r="F63" s="19" t="s">
        <v>29</v>
      </c>
      <c r="G63" s="19" t="s">
        <v>30</v>
      </c>
      <c r="H63" s="19" t="s">
        <v>28</v>
      </c>
      <c r="I63" s="20"/>
      <c r="J63" s="20"/>
      <c r="K63" s="21">
        <v>2144</v>
      </c>
      <c r="L63" s="21">
        <v>2032</v>
      </c>
      <c r="M63" s="21">
        <v>2039</v>
      </c>
      <c r="N63" s="21">
        <v>1748</v>
      </c>
      <c r="O63" s="21">
        <v>1670</v>
      </c>
      <c r="P63" s="21">
        <v>1548</v>
      </c>
      <c r="Q63" s="21">
        <v>1636</v>
      </c>
      <c r="R63" s="21">
        <v>1758</v>
      </c>
      <c r="S63" s="21">
        <v>1845</v>
      </c>
      <c r="T63" s="21">
        <v>2075</v>
      </c>
      <c r="U63" s="21">
        <v>2143</v>
      </c>
      <c r="V63" s="21">
        <v>2291</v>
      </c>
      <c r="W63" s="22">
        <v>22929</v>
      </c>
    </row>
    <row r="64" spans="1:23" ht="14.4" x14ac:dyDescent="0.3">
      <c r="A64" s="18">
        <v>342528000</v>
      </c>
      <c r="B64" s="19" t="s">
        <v>24</v>
      </c>
      <c r="C64" s="19" t="s">
        <v>26</v>
      </c>
      <c r="D64" s="19" t="s">
        <v>186</v>
      </c>
      <c r="E64" s="19" t="s">
        <v>27</v>
      </c>
      <c r="F64" s="19" t="s">
        <v>29</v>
      </c>
      <c r="G64" s="19" t="s">
        <v>31</v>
      </c>
      <c r="H64" s="19" t="s">
        <v>28</v>
      </c>
      <c r="I64" s="20"/>
      <c r="J64" s="20"/>
      <c r="K64" s="21">
        <v>385.31</v>
      </c>
      <c r="L64" s="21">
        <v>360.75</v>
      </c>
      <c r="M64" s="21">
        <v>385.52</v>
      </c>
      <c r="N64" s="21">
        <v>372.85</v>
      </c>
      <c r="O64" s="21">
        <v>357.3</v>
      </c>
      <c r="P64" s="21">
        <v>321.95999999999998</v>
      </c>
      <c r="Q64" s="21">
        <v>388.62</v>
      </c>
      <c r="R64" s="21">
        <v>411.5</v>
      </c>
      <c r="S64" s="21">
        <v>408.46</v>
      </c>
      <c r="T64" s="21">
        <v>426.61</v>
      </c>
      <c r="U64" s="21">
        <v>437.14</v>
      </c>
      <c r="V64" s="21">
        <v>466.24</v>
      </c>
      <c r="W64" s="22">
        <v>4722.2599999999993</v>
      </c>
    </row>
    <row r="65" spans="1:23" ht="14.4" x14ac:dyDescent="0.3">
      <c r="A65" s="18">
        <v>342530526</v>
      </c>
      <c r="B65" s="19" t="s">
        <v>24</v>
      </c>
      <c r="C65" s="19" t="s">
        <v>26</v>
      </c>
      <c r="D65" s="19" t="s">
        <v>188</v>
      </c>
      <c r="E65" s="19" t="s">
        <v>27</v>
      </c>
      <c r="F65" s="19" t="s">
        <v>29</v>
      </c>
      <c r="G65" s="19" t="s">
        <v>30</v>
      </c>
      <c r="H65" s="19" t="s">
        <v>28</v>
      </c>
      <c r="I65" s="20"/>
      <c r="J65" s="20"/>
      <c r="K65" s="21">
        <v>4316</v>
      </c>
      <c r="L65" s="21">
        <v>3814</v>
      </c>
      <c r="M65" s="21">
        <v>3767</v>
      </c>
      <c r="N65" s="21">
        <v>3354</v>
      </c>
      <c r="O65" s="21">
        <v>3205</v>
      </c>
      <c r="P65" s="21">
        <v>2969</v>
      </c>
      <c r="Q65" s="21">
        <v>3050</v>
      </c>
      <c r="R65" s="21">
        <v>3349</v>
      </c>
      <c r="S65" s="21">
        <v>3534</v>
      </c>
      <c r="T65" s="21">
        <v>3979</v>
      </c>
      <c r="U65" s="21">
        <v>4094</v>
      </c>
      <c r="V65" s="21">
        <v>4359</v>
      </c>
      <c r="W65" s="22">
        <v>43790</v>
      </c>
    </row>
    <row r="66" spans="1:23" ht="14.4" x14ac:dyDescent="0.3">
      <c r="A66" s="18">
        <v>342531810</v>
      </c>
      <c r="B66" s="19" t="s">
        <v>24</v>
      </c>
      <c r="C66" s="19" t="s">
        <v>26</v>
      </c>
      <c r="D66" s="19" t="s">
        <v>191</v>
      </c>
      <c r="E66" s="19" t="s">
        <v>192</v>
      </c>
      <c r="F66" s="19" t="s">
        <v>29</v>
      </c>
      <c r="G66" s="19" t="s">
        <v>31</v>
      </c>
      <c r="H66" s="19" t="s">
        <v>28</v>
      </c>
      <c r="I66" s="20"/>
      <c r="J66" s="20"/>
      <c r="K66" s="21">
        <v>1655.23</v>
      </c>
      <c r="L66" s="21">
        <v>1549.08</v>
      </c>
      <c r="M66" s="21">
        <v>1656.09</v>
      </c>
      <c r="N66" s="21">
        <v>1602.94</v>
      </c>
      <c r="O66" s="21">
        <v>1656.1</v>
      </c>
      <c r="P66" s="21">
        <v>1602.58</v>
      </c>
      <c r="Q66" s="21">
        <v>1655.94</v>
      </c>
      <c r="R66" s="21">
        <v>1655.91</v>
      </c>
      <c r="S66" s="21">
        <v>1602.43</v>
      </c>
      <c r="T66" s="21">
        <v>1655.82</v>
      </c>
      <c r="U66" s="21">
        <v>1602.33</v>
      </c>
      <c r="V66" s="21">
        <v>1655.73</v>
      </c>
      <c r="W66" s="22">
        <v>19550.18</v>
      </c>
    </row>
    <row r="67" spans="1:23" ht="14.4" x14ac:dyDescent="0.3">
      <c r="A67" s="18">
        <v>342533046</v>
      </c>
      <c r="B67" s="19" t="s">
        <v>24</v>
      </c>
      <c r="C67" s="19" t="s">
        <v>26</v>
      </c>
      <c r="D67" s="19" t="s">
        <v>193</v>
      </c>
      <c r="E67" s="20"/>
      <c r="F67" s="19" t="s">
        <v>29</v>
      </c>
      <c r="G67" s="19" t="s">
        <v>30</v>
      </c>
      <c r="H67" s="19" t="s">
        <v>28</v>
      </c>
      <c r="I67" s="20"/>
      <c r="J67" s="20"/>
      <c r="K67" s="21">
        <v>5227</v>
      </c>
      <c r="L67" s="21">
        <v>5038</v>
      </c>
      <c r="M67" s="21">
        <v>5208</v>
      </c>
      <c r="N67" s="21">
        <v>4581</v>
      </c>
      <c r="O67" s="21">
        <v>4690</v>
      </c>
      <c r="P67" s="21">
        <v>4874</v>
      </c>
      <c r="Q67" s="21">
        <v>5139</v>
      </c>
      <c r="R67" s="21">
        <v>5078</v>
      </c>
      <c r="S67" s="21">
        <v>4961</v>
      </c>
      <c r="T67" s="21">
        <v>4791</v>
      </c>
      <c r="U67" s="21">
        <v>4827</v>
      </c>
      <c r="V67" s="21">
        <v>5227</v>
      </c>
      <c r="W67" s="22">
        <v>59641</v>
      </c>
    </row>
    <row r="68" spans="1:23" ht="14.4" x14ac:dyDescent="0.3">
      <c r="A68" s="18">
        <v>342550802</v>
      </c>
      <c r="B68" s="19" t="s">
        <v>24</v>
      </c>
      <c r="C68" s="19" t="s">
        <v>26</v>
      </c>
      <c r="D68" s="19" t="s">
        <v>196</v>
      </c>
      <c r="E68" s="19" t="s">
        <v>27</v>
      </c>
      <c r="F68" s="19" t="s">
        <v>29</v>
      </c>
      <c r="G68" s="19" t="s">
        <v>30</v>
      </c>
      <c r="H68" s="19" t="s">
        <v>28</v>
      </c>
      <c r="I68" s="20"/>
      <c r="J68" s="20"/>
      <c r="K68" s="21">
        <v>1315</v>
      </c>
      <c r="L68" s="21">
        <v>1141</v>
      </c>
      <c r="M68" s="21">
        <v>1128</v>
      </c>
      <c r="N68" s="21">
        <v>1006</v>
      </c>
      <c r="O68" s="21">
        <v>961</v>
      </c>
      <c r="P68" s="21">
        <v>887</v>
      </c>
      <c r="Q68" s="21">
        <v>940</v>
      </c>
      <c r="R68" s="21">
        <v>1009</v>
      </c>
      <c r="S68" s="21">
        <v>1069</v>
      </c>
      <c r="T68" s="21">
        <v>1196</v>
      </c>
      <c r="U68" s="21">
        <v>1161</v>
      </c>
      <c r="V68" s="21">
        <v>1289</v>
      </c>
      <c r="W68" s="22">
        <v>13102</v>
      </c>
    </row>
    <row r="69" spans="1:23" ht="14.4" x14ac:dyDescent="0.3">
      <c r="A69" s="18">
        <v>342554155</v>
      </c>
      <c r="B69" s="19" t="s">
        <v>24</v>
      </c>
      <c r="C69" s="19" t="s">
        <v>26</v>
      </c>
      <c r="D69" s="19" t="s">
        <v>200</v>
      </c>
      <c r="E69" s="19" t="s">
        <v>27</v>
      </c>
      <c r="F69" s="19" t="s">
        <v>29</v>
      </c>
      <c r="G69" s="19" t="s">
        <v>31</v>
      </c>
      <c r="H69" s="19" t="s">
        <v>28</v>
      </c>
      <c r="I69" s="20"/>
      <c r="J69" s="20"/>
      <c r="K69" s="21">
        <v>1607.83</v>
      </c>
      <c r="L69" s="21">
        <v>1503.93</v>
      </c>
      <c r="M69" s="21">
        <v>1607.71</v>
      </c>
      <c r="N69" s="21">
        <v>1555.96</v>
      </c>
      <c r="O69" s="21">
        <v>746.94</v>
      </c>
      <c r="P69" s="21">
        <v>196.66</v>
      </c>
      <c r="Q69" s="21">
        <v>973.61</v>
      </c>
      <c r="R69" s="21">
        <v>1608.06</v>
      </c>
      <c r="S69" s="21">
        <v>1556.06</v>
      </c>
      <c r="T69" s="21">
        <v>1607.79</v>
      </c>
      <c r="U69" s="21">
        <v>1555.75</v>
      </c>
      <c r="V69" s="21">
        <v>1607.47</v>
      </c>
      <c r="W69" s="22">
        <v>16127.769999999999</v>
      </c>
    </row>
    <row r="70" spans="1:23" ht="14.4" x14ac:dyDescent="0.3">
      <c r="A70" s="18">
        <v>342564072</v>
      </c>
      <c r="B70" s="19" t="s">
        <v>407</v>
      </c>
      <c r="C70" s="19" t="s">
        <v>26</v>
      </c>
      <c r="D70" s="19" t="s">
        <v>424</v>
      </c>
      <c r="E70" s="20"/>
      <c r="F70" s="19" t="s">
        <v>29</v>
      </c>
      <c r="G70" s="19" t="s">
        <v>31</v>
      </c>
      <c r="H70" s="19" t="s">
        <v>28</v>
      </c>
      <c r="I70" s="20"/>
      <c r="J70" s="20"/>
      <c r="K70" s="21">
        <v>36.14</v>
      </c>
      <c r="L70" s="21">
        <v>9.66</v>
      </c>
      <c r="M70" s="21">
        <v>9.41</v>
      </c>
      <c r="N70" s="21">
        <v>8.85</v>
      </c>
      <c r="O70" s="21">
        <v>83.9</v>
      </c>
      <c r="P70" s="21">
        <v>102.29</v>
      </c>
      <c r="Q70" s="21">
        <v>72.66</v>
      </c>
      <c r="R70" s="21">
        <v>63.03</v>
      </c>
      <c r="S70" s="21">
        <v>92.7</v>
      </c>
      <c r="T70" s="21">
        <v>102.34</v>
      </c>
      <c r="U70" s="21">
        <v>23.11</v>
      </c>
      <c r="V70" s="21"/>
      <c r="W70" s="22">
        <v>604.08999999999992</v>
      </c>
    </row>
    <row r="71" spans="1:23" ht="14.4" x14ac:dyDescent="0.3">
      <c r="A71" s="18">
        <v>342573087</v>
      </c>
      <c r="B71" s="19" t="s">
        <v>24</v>
      </c>
      <c r="C71" s="19" t="s">
        <v>26</v>
      </c>
      <c r="D71" s="19" t="s">
        <v>218</v>
      </c>
      <c r="E71" s="20"/>
      <c r="F71" s="19" t="s">
        <v>29</v>
      </c>
      <c r="G71" s="19" t="s">
        <v>31</v>
      </c>
      <c r="H71" s="19" t="s">
        <v>28</v>
      </c>
      <c r="I71" s="20"/>
      <c r="J71" s="20"/>
      <c r="K71" s="21">
        <v>172.03</v>
      </c>
      <c r="L71" s="21">
        <v>190.24</v>
      </c>
      <c r="M71" s="21">
        <v>203.21</v>
      </c>
      <c r="N71" s="21">
        <v>196.36</v>
      </c>
      <c r="O71" s="21">
        <v>203.16</v>
      </c>
      <c r="P71" s="21">
        <v>196.84</v>
      </c>
      <c r="Q71" s="21">
        <v>696.67</v>
      </c>
      <c r="R71" s="21">
        <v>1379.5</v>
      </c>
      <c r="S71" s="21">
        <v>535.96</v>
      </c>
      <c r="T71" s="21">
        <v>141</v>
      </c>
      <c r="U71" s="21">
        <v>108.17</v>
      </c>
      <c r="V71" s="21">
        <v>94.85</v>
      </c>
      <c r="W71" s="22">
        <v>4117.99</v>
      </c>
    </row>
    <row r="72" spans="1:23" ht="14.4" x14ac:dyDescent="0.3">
      <c r="A72" s="18">
        <v>342575508</v>
      </c>
      <c r="B72" s="19" t="s">
        <v>407</v>
      </c>
      <c r="C72" s="19" t="s">
        <v>26</v>
      </c>
      <c r="D72" s="19" t="s">
        <v>426</v>
      </c>
      <c r="E72" s="20"/>
      <c r="F72" s="19" t="s">
        <v>29</v>
      </c>
      <c r="G72" s="19" t="s">
        <v>31</v>
      </c>
      <c r="H72" s="19" t="s">
        <v>28</v>
      </c>
      <c r="I72" s="20"/>
      <c r="J72" s="20"/>
      <c r="K72" s="21">
        <v>29.22</v>
      </c>
      <c r="L72" s="21">
        <v>12.64</v>
      </c>
      <c r="M72" s="21">
        <v>16.809999999999999</v>
      </c>
      <c r="N72" s="21">
        <v>17.79</v>
      </c>
      <c r="O72" s="21">
        <v>9.27</v>
      </c>
      <c r="P72" s="21">
        <v>5.9</v>
      </c>
      <c r="Q72" s="21">
        <v>33.47</v>
      </c>
      <c r="R72" s="21">
        <v>43</v>
      </c>
      <c r="S72" s="21">
        <v>211.19</v>
      </c>
      <c r="T72" s="21">
        <v>281.95</v>
      </c>
      <c r="U72" s="21">
        <v>91.95</v>
      </c>
      <c r="V72" s="21"/>
      <c r="W72" s="22">
        <v>753.19</v>
      </c>
    </row>
    <row r="73" spans="1:23" ht="14.4" x14ac:dyDescent="0.3">
      <c r="A73" s="18">
        <v>342577373</v>
      </c>
      <c r="B73" s="19" t="s">
        <v>407</v>
      </c>
      <c r="C73" s="19" t="s">
        <v>26</v>
      </c>
      <c r="D73" s="19" t="s">
        <v>427</v>
      </c>
      <c r="E73" s="20"/>
      <c r="F73" s="19" t="s">
        <v>29</v>
      </c>
      <c r="G73" s="19" t="s">
        <v>31</v>
      </c>
      <c r="H73" s="19" t="s">
        <v>28</v>
      </c>
      <c r="I73" s="20"/>
      <c r="J73" s="20"/>
      <c r="K73" s="21">
        <v>45.98</v>
      </c>
      <c r="L73" s="21">
        <v>37.17</v>
      </c>
      <c r="M73" s="21">
        <v>76.88</v>
      </c>
      <c r="N73" s="21">
        <v>91.52</v>
      </c>
      <c r="O73" s="21">
        <v>41.75</v>
      </c>
      <c r="P73" s="21">
        <v>22.62</v>
      </c>
      <c r="Q73" s="21">
        <v>859.62</v>
      </c>
      <c r="R73" s="21">
        <v>1150.5</v>
      </c>
      <c r="S73" s="21">
        <v>1245.3399999999999</v>
      </c>
      <c r="T73" s="21">
        <v>1336.44</v>
      </c>
      <c r="U73" s="21">
        <v>431.11</v>
      </c>
      <c r="V73" s="21"/>
      <c r="W73" s="22">
        <v>5338.9299999999994</v>
      </c>
    </row>
    <row r="74" spans="1:23" ht="14.4" x14ac:dyDescent="0.3">
      <c r="A74" s="18">
        <v>342581433</v>
      </c>
      <c r="B74" s="19" t="s">
        <v>24</v>
      </c>
      <c r="C74" s="19" t="s">
        <v>26</v>
      </c>
      <c r="D74" s="19" t="s">
        <v>220</v>
      </c>
      <c r="E74" s="20"/>
      <c r="F74" s="19" t="s">
        <v>29</v>
      </c>
      <c r="G74" s="19" t="s">
        <v>30</v>
      </c>
      <c r="H74" s="19" t="s">
        <v>28</v>
      </c>
      <c r="I74" s="20"/>
      <c r="J74" s="20"/>
      <c r="K74" s="21">
        <v>8212</v>
      </c>
      <c r="L74" s="21">
        <v>8239</v>
      </c>
      <c r="M74" s="21">
        <v>8091</v>
      </c>
      <c r="N74" s="21">
        <v>7314</v>
      </c>
      <c r="O74" s="21">
        <v>7198</v>
      </c>
      <c r="P74" s="21">
        <v>6655</v>
      </c>
      <c r="Q74" s="21">
        <v>7026</v>
      </c>
      <c r="R74" s="21">
        <v>7516</v>
      </c>
      <c r="S74" s="21">
        <v>7848</v>
      </c>
      <c r="T74" s="21">
        <v>8724</v>
      </c>
      <c r="U74" s="21">
        <v>8942</v>
      </c>
      <c r="V74" s="21">
        <v>9643</v>
      </c>
      <c r="W74" s="22">
        <v>95408</v>
      </c>
    </row>
    <row r="75" spans="1:23" ht="14.4" x14ac:dyDescent="0.3">
      <c r="A75" s="18">
        <v>342584939</v>
      </c>
      <c r="B75" s="19" t="s">
        <v>24</v>
      </c>
      <c r="C75" s="19" t="s">
        <v>26</v>
      </c>
      <c r="D75" s="19" t="s">
        <v>221</v>
      </c>
      <c r="E75" s="20"/>
      <c r="F75" s="19" t="s">
        <v>29</v>
      </c>
      <c r="G75" s="19" t="s">
        <v>30</v>
      </c>
      <c r="H75" s="19" t="s">
        <v>28</v>
      </c>
      <c r="I75" s="20"/>
      <c r="J75" s="20"/>
      <c r="K75" s="21">
        <v>8414</v>
      </c>
      <c r="L75" s="21">
        <v>7385</v>
      </c>
      <c r="M75" s="21">
        <v>7355</v>
      </c>
      <c r="N75" s="21">
        <v>6553</v>
      </c>
      <c r="O75" s="21">
        <v>6315</v>
      </c>
      <c r="P75" s="21">
        <v>5846</v>
      </c>
      <c r="Q75" s="21">
        <v>6175</v>
      </c>
      <c r="R75" s="21">
        <v>6608</v>
      </c>
      <c r="S75" s="21">
        <v>6950</v>
      </c>
      <c r="T75" s="21">
        <v>7801</v>
      </c>
      <c r="U75" s="21">
        <v>8035</v>
      </c>
      <c r="V75" s="21">
        <v>2201</v>
      </c>
      <c r="W75" s="22">
        <v>79638</v>
      </c>
    </row>
    <row r="76" spans="1:23" ht="14.4" x14ac:dyDescent="0.3">
      <c r="A76" s="18">
        <v>342600226</v>
      </c>
      <c r="B76" s="19" t="s">
        <v>24</v>
      </c>
      <c r="C76" s="19" t="s">
        <v>26</v>
      </c>
      <c r="D76" s="19" t="s">
        <v>223</v>
      </c>
      <c r="E76" s="20"/>
      <c r="F76" s="19" t="s">
        <v>29</v>
      </c>
      <c r="G76" s="19" t="s">
        <v>30</v>
      </c>
      <c r="H76" s="19" t="s">
        <v>28</v>
      </c>
      <c r="I76" s="20"/>
      <c r="J76" s="20"/>
      <c r="K76" s="21">
        <v>4850</v>
      </c>
      <c r="L76" s="21">
        <v>4538</v>
      </c>
      <c r="M76" s="21">
        <v>4630</v>
      </c>
      <c r="N76" s="21">
        <v>4385</v>
      </c>
      <c r="O76" s="21">
        <v>4609</v>
      </c>
      <c r="P76" s="21">
        <v>3806</v>
      </c>
      <c r="Q76" s="21">
        <v>3963</v>
      </c>
      <c r="R76" s="21">
        <v>4310</v>
      </c>
      <c r="S76" s="21">
        <v>4530</v>
      </c>
      <c r="T76" s="21">
        <v>5082</v>
      </c>
      <c r="U76" s="21">
        <v>5227</v>
      </c>
      <c r="V76" s="21">
        <v>5584</v>
      </c>
      <c r="W76" s="22">
        <v>55514</v>
      </c>
    </row>
    <row r="77" spans="1:23" ht="14.4" x14ac:dyDescent="0.3">
      <c r="A77" s="18">
        <v>342628857</v>
      </c>
      <c r="B77" s="19" t="s">
        <v>24</v>
      </c>
      <c r="C77" s="19" t="s">
        <v>26</v>
      </c>
      <c r="D77" s="19" t="s">
        <v>228</v>
      </c>
      <c r="E77" s="19" t="s">
        <v>27</v>
      </c>
      <c r="F77" s="19" t="s">
        <v>29</v>
      </c>
      <c r="G77" s="19" t="s">
        <v>31</v>
      </c>
      <c r="H77" s="19" t="s">
        <v>28</v>
      </c>
      <c r="I77" s="20"/>
      <c r="J77" s="20"/>
      <c r="K77" s="21">
        <v>2094.52</v>
      </c>
      <c r="L77" s="21">
        <v>1967.85</v>
      </c>
      <c r="M77" s="21">
        <v>1926.02</v>
      </c>
      <c r="N77" s="21">
        <v>1551.5</v>
      </c>
      <c r="O77" s="21">
        <v>1461.67</v>
      </c>
      <c r="P77" s="21">
        <v>1328</v>
      </c>
      <c r="Q77" s="21">
        <v>1372.35</v>
      </c>
      <c r="R77" s="21">
        <v>1372.4</v>
      </c>
      <c r="S77" s="21">
        <v>1328.26</v>
      </c>
      <c r="T77" s="21">
        <v>1372.58</v>
      </c>
      <c r="U77" s="21">
        <v>531.32000000000005</v>
      </c>
      <c r="V77" s="21"/>
      <c r="W77" s="22">
        <v>16306.47</v>
      </c>
    </row>
    <row r="78" spans="1:23" ht="14.4" x14ac:dyDescent="0.3">
      <c r="A78" s="18">
        <v>342648497</v>
      </c>
      <c r="B78" s="19" t="s">
        <v>24</v>
      </c>
      <c r="C78" s="19" t="s">
        <v>26</v>
      </c>
      <c r="D78" s="19" t="s">
        <v>229</v>
      </c>
      <c r="E78" s="20"/>
      <c r="F78" s="19" t="s">
        <v>29</v>
      </c>
      <c r="G78" s="19" t="s">
        <v>31</v>
      </c>
      <c r="H78" s="19" t="s">
        <v>28</v>
      </c>
      <c r="I78" s="20"/>
      <c r="J78" s="20"/>
      <c r="K78" s="21">
        <v>2136.92</v>
      </c>
      <c r="L78" s="21">
        <v>1999.81</v>
      </c>
      <c r="M78" s="21">
        <v>1976.29</v>
      </c>
      <c r="N78" s="21">
        <v>1628.49</v>
      </c>
      <c r="O78" s="21">
        <v>1683.19</v>
      </c>
      <c r="P78" s="21">
        <v>1629.15</v>
      </c>
      <c r="Q78" s="21">
        <v>1901.95</v>
      </c>
      <c r="R78" s="21">
        <v>2006</v>
      </c>
      <c r="S78" s="21">
        <v>2177.91</v>
      </c>
      <c r="T78" s="21">
        <v>2372.77</v>
      </c>
      <c r="U78" s="21">
        <v>2501.48</v>
      </c>
      <c r="V78" s="21">
        <v>2690.92</v>
      </c>
      <c r="W78" s="22">
        <v>24704.879999999997</v>
      </c>
    </row>
    <row r="79" spans="1:23" ht="14.4" x14ac:dyDescent="0.3">
      <c r="A79" s="18">
        <v>342702005</v>
      </c>
      <c r="B79" s="19" t="s">
        <v>24</v>
      </c>
      <c r="C79" s="19" t="s">
        <v>26</v>
      </c>
      <c r="D79" s="19" t="s">
        <v>238</v>
      </c>
      <c r="E79" s="20"/>
      <c r="F79" s="19" t="s">
        <v>29</v>
      </c>
      <c r="G79" s="19" t="s">
        <v>30</v>
      </c>
      <c r="H79" s="19" t="s">
        <v>28</v>
      </c>
      <c r="I79" s="20"/>
      <c r="J79" s="20"/>
      <c r="K79" s="21">
        <v>2419</v>
      </c>
      <c r="L79" s="21">
        <v>2263</v>
      </c>
      <c r="M79" s="21">
        <v>2290</v>
      </c>
      <c r="N79" s="21">
        <v>2161</v>
      </c>
      <c r="O79" s="21">
        <v>2277</v>
      </c>
      <c r="P79" s="21">
        <v>1790</v>
      </c>
      <c r="Q79" s="21">
        <v>1853</v>
      </c>
      <c r="R79" s="21">
        <v>2055</v>
      </c>
      <c r="S79" s="21">
        <v>1085</v>
      </c>
      <c r="T79" s="21">
        <v>1052</v>
      </c>
      <c r="U79" s="21">
        <v>4848</v>
      </c>
      <c r="V79" s="21">
        <v>2615</v>
      </c>
      <c r="W79" s="22">
        <v>26708</v>
      </c>
    </row>
    <row r="80" spans="1:23" ht="14.4" x14ac:dyDescent="0.3">
      <c r="A80" s="18">
        <v>342709723</v>
      </c>
      <c r="B80" s="19" t="s">
        <v>24</v>
      </c>
      <c r="C80" s="19" t="s">
        <v>26</v>
      </c>
      <c r="D80" s="19" t="s">
        <v>239</v>
      </c>
      <c r="E80" s="20"/>
      <c r="F80" s="19" t="s">
        <v>29</v>
      </c>
      <c r="G80" s="19" t="s">
        <v>31</v>
      </c>
      <c r="H80" s="19" t="s">
        <v>28</v>
      </c>
      <c r="I80" s="20"/>
      <c r="J80" s="20"/>
      <c r="K80" s="21">
        <v>538.78</v>
      </c>
      <c r="L80" s="21">
        <v>503.65</v>
      </c>
      <c r="M80" s="21">
        <v>538.49</v>
      </c>
      <c r="N80" s="21">
        <v>521.32000000000005</v>
      </c>
      <c r="O80" s="21">
        <v>538.92999999999995</v>
      </c>
      <c r="P80" s="21">
        <v>521.69000000000005</v>
      </c>
      <c r="Q80" s="21">
        <v>538.80999999999995</v>
      </c>
      <c r="R80" s="21">
        <v>538.67999999999995</v>
      </c>
      <c r="S80" s="21">
        <v>521.39</v>
      </c>
      <c r="T80" s="21">
        <v>538.79999999999995</v>
      </c>
      <c r="U80" s="21">
        <v>521.41</v>
      </c>
      <c r="V80" s="21">
        <v>538.77</v>
      </c>
      <c r="W80" s="22">
        <v>6360.7199999999993</v>
      </c>
    </row>
    <row r="81" spans="1:23" ht="14.4" x14ac:dyDescent="0.3">
      <c r="A81" s="18">
        <v>342840561</v>
      </c>
      <c r="B81" s="19" t="s">
        <v>24</v>
      </c>
      <c r="C81" s="19" t="s">
        <v>26</v>
      </c>
      <c r="D81" s="19" t="s">
        <v>240</v>
      </c>
      <c r="E81" s="20"/>
      <c r="F81" s="19" t="s">
        <v>29</v>
      </c>
      <c r="G81" s="19" t="s">
        <v>30</v>
      </c>
      <c r="H81" s="19" t="s">
        <v>28</v>
      </c>
      <c r="I81" s="20"/>
      <c r="J81" s="20"/>
      <c r="K81" s="21">
        <v>1660</v>
      </c>
      <c r="L81" s="21">
        <v>1554</v>
      </c>
      <c r="M81" s="21">
        <v>1586</v>
      </c>
      <c r="N81" s="21">
        <v>1502</v>
      </c>
      <c r="O81" s="21">
        <v>1579</v>
      </c>
      <c r="P81" s="21">
        <v>1553</v>
      </c>
      <c r="Q81" s="21">
        <v>1725</v>
      </c>
      <c r="R81" s="21">
        <v>1483</v>
      </c>
      <c r="S81" s="21">
        <v>1578</v>
      </c>
      <c r="T81" s="21">
        <v>1773</v>
      </c>
      <c r="U81" s="21">
        <v>1817</v>
      </c>
      <c r="V81" s="21">
        <v>1945</v>
      </c>
      <c r="W81" s="22">
        <v>19755</v>
      </c>
    </row>
    <row r="82" spans="1:23" ht="14.4" x14ac:dyDescent="0.3">
      <c r="A82" s="18">
        <v>345301855</v>
      </c>
      <c r="B82" s="19" t="s">
        <v>24</v>
      </c>
      <c r="C82" s="19" t="s">
        <v>26</v>
      </c>
      <c r="D82" s="19" t="s">
        <v>241</v>
      </c>
      <c r="E82" s="20"/>
      <c r="F82" s="19" t="s">
        <v>29</v>
      </c>
      <c r="G82" s="19" t="s">
        <v>30</v>
      </c>
      <c r="H82" s="19" t="s">
        <v>28</v>
      </c>
      <c r="I82" s="20"/>
      <c r="J82" s="20"/>
      <c r="K82" s="21">
        <v>3060</v>
      </c>
      <c r="L82" s="21">
        <v>2640</v>
      </c>
      <c r="M82" s="21">
        <v>2615</v>
      </c>
      <c r="N82" s="21">
        <v>2312</v>
      </c>
      <c r="O82" s="21">
        <v>2183</v>
      </c>
      <c r="P82" s="21">
        <v>2029</v>
      </c>
      <c r="Q82" s="21">
        <v>2145</v>
      </c>
      <c r="R82" s="21">
        <v>2286</v>
      </c>
      <c r="S82" s="21">
        <v>2372</v>
      </c>
      <c r="T82" s="21">
        <v>2601</v>
      </c>
      <c r="U82" s="21">
        <v>2706</v>
      </c>
      <c r="V82" s="21">
        <v>3061</v>
      </c>
      <c r="W82" s="22">
        <v>30010</v>
      </c>
    </row>
    <row r="83" spans="1:23" ht="14.4" x14ac:dyDescent="0.3">
      <c r="A83" s="18">
        <v>346212654</v>
      </c>
      <c r="B83" s="19" t="s">
        <v>24</v>
      </c>
      <c r="C83" s="19" t="s">
        <v>26</v>
      </c>
      <c r="D83" s="19" t="s">
        <v>110</v>
      </c>
      <c r="E83" s="20"/>
      <c r="F83" s="19" t="s">
        <v>29</v>
      </c>
      <c r="G83" s="19" t="s">
        <v>31</v>
      </c>
      <c r="H83" s="19" t="s">
        <v>28</v>
      </c>
      <c r="I83" s="20"/>
      <c r="J83" s="20"/>
      <c r="K83" s="21">
        <v>1338.31</v>
      </c>
      <c r="L83" s="21">
        <v>1253.3599999999999</v>
      </c>
      <c r="M83" s="21">
        <v>1087.96</v>
      </c>
      <c r="N83" s="21">
        <v>898.94</v>
      </c>
      <c r="O83" s="21">
        <v>1079.5999999999999</v>
      </c>
      <c r="P83" s="21">
        <v>1095.5</v>
      </c>
      <c r="Q83" s="21">
        <v>1546.98</v>
      </c>
      <c r="R83" s="21">
        <v>1668.01</v>
      </c>
      <c r="S83" s="21">
        <v>965.34</v>
      </c>
      <c r="T83" s="21">
        <v>949.63</v>
      </c>
      <c r="U83" s="21">
        <v>993.91</v>
      </c>
      <c r="V83" s="21">
        <v>1029.71</v>
      </c>
      <c r="W83" s="22">
        <v>13907.25</v>
      </c>
    </row>
    <row r="84" spans="1:23" ht="14.4" x14ac:dyDescent="0.3">
      <c r="A84" s="18">
        <v>346241442</v>
      </c>
      <c r="B84" s="19" t="s">
        <v>24</v>
      </c>
      <c r="C84" s="19" t="s">
        <v>26</v>
      </c>
      <c r="D84" s="19" t="s">
        <v>244</v>
      </c>
      <c r="E84" s="20"/>
      <c r="F84" s="19" t="s">
        <v>29</v>
      </c>
      <c r="G84" s="19" t="s">
        <v>31</v>
      </c>
      <c r="H84" s="19" t="s">
        <v>39</v>
      </c>
      <c r="I84" s="20"/>
      <c r="J84" s="20"/>
      <c r="K84" s="21">
        <v>2733</v>
      </c>
      <c r="L84" s="21">
        <v>2458.44</v>
      </c>
      <c r="M84" s="21">
        <v>2453.5500000000002</v>
      </c>
      <c r="N84" s="21">
        <v>2184.38</v>
      </c>
      <c r="O84" s="21">
        <v>2187.61</v>
      </c>
      <c r="P84" s="21">
        <v>1955</v>
      </c>
      <c r="Q84" s="21">
        <v>1683.61</v>
      </c>
      <c r="R84" s="21">
        <v>1958.55</v>
      </c>
      <c r="S84" s="21">
        <v>1159.46</v>
      </c>
      <c r="T84" s="21">
        <v>1299.1600000000001</v>
      </c>
      <c r="U84" s="21">
        <v>1556.99</v>
      </c>
      <c r="V84" s="21">
        <v>1649.21</v>
      </c>
      <c r="W84" s="22">
        <v>23278.960000000003</v>
      </c>
    </row>
    <row r="85" spans="1:23" ht="14.4" x14ac:dyDescent="0.3">
      <c r="A85" s="18">
        <v>346730662</v>
      </c>
      <c r="B85" s="19" t="s">
        <v>24</v>
      </c>
      <c r="C85" s="19" t="s">
        <v>26</v>
      </c>
      <c r="D85" s="19" t="s">
        <v>247</v>
      </c>
      <c r="E85" s="20"/>
      <c r="F85" s="19" t="s">
        <v>29</v>
      </c>
      <c r="G85" s="19" t="s">
        <v>30</v>
      </c>
      <c r="H85" s="19" t="s">
        <v>39</v>
      </c>
      <c r="I85" s="20"/>
      <c r="J85" s="20"/>
      <c r="K85" s="21">
        <v>10300</v>
      </c>
      <c r="L85" s="21">
        <v>9220</v>
      </c>
      <c r="M85" s="21">
        <v>5880</v>
      </c>
      <c r="N85" s="21">
        <v>5300</v>
      </c>
      <c r="O85" s="21">
        <v>8540</v>
      </c>
      <c r="P85" s="21">
        <v>17210</v>
      </c>
      <c r="Q85" s="21">
        <v>21550</v>
      </c>
      <c r="R85" s="21">
        <v>13540</v>
      </c>
      <c r="S85" s="21">
        <v>15550</v>
      </c>
      <c r="T85" s="21">
        <v>7060</v>
      </c>
      <c r="U85" s="21">
        <v>5620</v>
      </c>
      <c r="V85" s="21">
        <v>7990</v>
      </c>
      <c r="W85" s="22">
        <v>127760</v>
      </c>
    </row>
    <row r="86" spans="1:23" ht="14.4" x14ac:dyDescent="0.3">
      <c r="A86" s="18">
        <v>347964766</v>
      </c>
      <c r="B86" s="19" t="s">
        <v>407</v>
      </c>
      <c r="C86" s="19" t="s">
        <v>26</v>
      </c>
      <c r="D86" s="19" t="s">
        <v>253</v>
      </c>
      <c r="E86" s="20"/>
      <c r="F86" s="19" t="s">
        <v>29</v>
      </c>
      <c r="G86" s="19" t="s">
        <v>31</v>
      </c>
      <c r="H86" s="19" t="s">
        <v>28</v>
      </c>
      <c r="I86" s="20"/>
      <c r="J86" s="20"/>
      <c r="K86" s="21">
        <v>0.2</v>
      </c>
      <c r="L86" s="21">
        <v>1.65</v>
      </c>
      <c r="M86" s="21">
        <v>10.58</v>
      </c>
      <c r="N86" s="21">
        <v>12.29</v>
      </c>
      <c r="O86" s="21">
        <v>2.4500000000000002</v>
      </c>
      <c r="P86" s="21"/>
      <c r="Q86" s="21"/>
      <c r="R86" s="21"/>
      <c r="S86" s="21"/>
      <c r="T86" s="21"/>
      <c r="U86" s="21"/>
      <c r="V86" s="21"/>
      <c r="W86" s="22">
        <v>27.169999999999998</v>
      </c>
    </row>
    <row r="87" spans="1:23" ht="14.4" x14ac:dyDescent="0.3">
      <c r="A87" s="18">
        <v>348059151</v>
      </c>
      <c r="B87" s="19" t="s">
        <v>407</v>
      </c>
      <c r="C87" s="19" t="s">
        <v>26</v>
      </c>
      <c r="D87" s="19" t="s">
        <v>428</v>
      </c>
      <c r="E87" s="20"/>
      <c r="F87" s="19" t="s">
        <v>29</v>
      </c>
      <c r="G87" s="19" t="s">
        <v>30</v>
      </c>
      <c r="H87" s="19" t="s">
        <v>39</v>
      </c>
      <c r="I87" s="20"/>
      <c r="J87" s="20"/>
      <c r="K87" s="21">
        <v>2510</v>
      </c>
      <c r="L87" s="21">
        <v>2340</v>
      </c>
      <c r="M87" s="21">
        <v>1270</v>
      </c>
      <c r="N87" s="21"/>
      <c r="O87" s="21"/>
      <c r="P87" s="21"/>
      <c r="Q87" s="21"/>
      <c r="R87" s="21"/>
      <c r="S87" s="21"/>
      <c r="T87" s="21"/>
      <c r="U87" s="21"/>
      <c r="V87" s="21"/>
      <c r="W87" s="22">
        <v>6120</v>
      </c>
    </row>
    <row r="88" spans="1:23" ht="14.4" x14ac:dyDescent="0.3">
      <c r="A88" s="18">
        <v>348547742</v>
      </c>
      <c r="B88" s="19" t="s">
        <v>24</v>
      </c>
      <c r="C88" s="19" t="s">
        <v>26</v>
      </c>
      <c r="D88" s="19" t="s">
        <v>110</v>
      </c>
      <c r="E88" s="20"/>
      <c r="F88" s="19" t="s">
        <v>29</v>
      </c>
      <c r="G88" s="19" t="s">
        <v>31</v>
      </c>
      <c r="H88" s="19" t="s">
        <v>28</v>
      </c>
      <c r="I88" s="20"/>
      <c r="J88" s="20"/>
      <c r="K88" s="21"/>
      <c r="L88" s="21"/>
      <c r="M88" s="21"/>
      <c r="N88" s="21"/>
      <c r="O88" s="21"/>
      <c r="P88" s="21"/>
      <c r="Q88" s="21"/>
      <c r="R88" s="21"/>
      <c r="S88" s="21">
        <v>0</v>
      </c>
      <c r="T88" s="21">
        <v>0</v>
      </c>
      <c r="U88" s="21">
        <v>39.14</v>
      </c>
      <c r="V88" s="21">
        <v>41.85</v>
      </c>
      <c r="W88" s="22">
        <v>80.990000000000009</v>
      </c>
    </row>
    <row r="89" spans="1:23" ht="26.1" customHeight="1" x14ac:dyDescent="0.25"/>
    <row r="92" spans="1:23" x14ac:dyDescent="0.25">
      <c r="J92" s="35" t="s">
        <v>376</v>
      </c>
      <c r="K92" s="10">
        <f>SUMIF($G:$G,"כן",K:K)</f>
        <v>144864</v>
      </c>
      <c r="L92" s="10">
        <f t="shared" ref="L92:W92" si="0">SUMIF($G:$G,"כן",L:L)</f>
        <v>129370</v>
      </c>
      <c r="M92" s="10">
        <f t="shared" si="0"/>
        <v>124170</v>
      </c>
      <c r="N92" s="10">
        <f t="shared" si="0"/>
        <v>110095</v>
      </c>
      <c r="O92" s="10">
        <f t="shared" si="0"/>
        <v>110894</v>
      </c>
      <c r="P92" s="10">
        <f t="shared" si="0"/>
        <v>111216</v>
      </c>
      <c r="Q92" s="10">
        <f t="shared" si="0"/>
        <v>123563</v>
      </c>
      <c r="R92" s="10">
        <f t="shared" si="0"/>
        <v>124100</v>
      </c>
      <c r="S92" s="10">
        <f t="shared" si="0"/>
        <v>130395</v>
      </c>
      <c r="T92" s="10">
        <f t="shared" si="0"/>
        <v>132905</v>
      </c>
      <c r="U92" s="10">
        <f t="shared" si="0"/>
        <v>134046</v>
      </c>
      <c r="V92" s="10">
        <f t="shared" si="0"/>
        <v>122519</v>
      </c>
      <c r="W92" s="10">
        <f t="shared" si="0"/>
        <v>1498137</v>
      </c>
    </row>
    <row r="93" spans="1:23" x14ac:dyDescent="0.25">
      <c r="J93" s="35" t="s">
        <v>380</v>
      </c>
      <c r="K93" s="10">
        <f>SUMIF($G:$G,"לא",K:K)</f>
        <v>45953.079999999994</v>
      </c>
      <c r="L93" s="10">
        <f t="shared" ref="L93:W93" si="1">SUMIF($G:$G,"לא",L:L)</f>
        <v>43340.330000000009</v>
      </c>
      <c r="M93" s="10">
        <f t="shared" si="1"/>
        <v>43148.799999999996</v>
      </c>
      <c r="N93" s="10">
        <f t="shared" si="1"/>
        <v>38482.639999999985</v>
      </c>
      <c r="O93" s="10">
        <f t="shared" si="1"/>
        <v>39143.249999999993</v>
      </c>
      <c r="P93" s="10">
        <f t="shared" si="1"/>
        <v>37817.979999999996</v>
      </c>
      <c r="Q93" s="10">
        <f t="shared" si="1"/>
        <v>43938.170000000006</v>
      </c>
      <c r="R93" s="10">
        <f t="shared" si="1"/>
        <v>46709.200000000012</v>
      </c>
      <c r="S93" s="10">
        <f t="shared" si="1"/>
        <v>43630.32999999998</v>
      </c>
      <c r="T93" s="10">
        <f t="shared" si="1"/>
        <v>41447.119999999995</v>
      </c>
      <c r="U93" s="10">
        <f t="shared" si="1"/>
        <v>37179.599999999999</v>
      </c>
      <c r="V93" s="10">
        <f t="shared" si="1"/>
        <v>35129.129999999997</v>
      </c>
      <c r="W93" s="10">
        <f t="shared" si="1"/>
        <v>495919.62999999989</v>
      </c>
    </row>
  </sheetData>
  <autoFilter ref="A2:W89" xr:uid="{B4427155-79F2-404C-9249-A1E05887C8B9}"/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725F84B7E971F4D82BF0D122B184AB4" ma:contentTypeVersion="16" ma:contentTypeDescription="צור מסמך חדש." ma:contentTypeScope="" ma:versionID="ff87bea9adeb938f3ddb78d548481311">
  <xsd:schema xmlns:xsd="http://www.w3.org/2001/XMLSchema" xmlns:xs="http://www.w3.org/2001/XMLSchema" xmlns:p="http://schemas.microsoft.com/office/2006/metadata/properties" xmlns:ns2="78456a31-495a-4413-af6a-e68fa2fb2637" xmlns:ns3="efa3290f-b5b9-452e-a366-177c171db6fe" targetNamespace="http://schemas.microsoft.com/office/2006/metadata/properties" ma:root="true" ma:fieldsID="97e5a101cb5a508deb531fd91f987f02" ns2:_="" ns3:_="">
    <xsd:import namespace="78456a31-495a-4413-af6a-e68fa2fb2637"/>
    <xsd:import namespace="efa3290f-b5b9-452e-a366-177c171db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6a31-495a-4413-af6a-e68fa2fb2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58cd9208-3b59-4a84-9139-bac9c8d44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290f-b5b9-452e-a366-177c171db6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a802c8-82d6-40e3-abca-e4552e75c955}" ma:internalName="TaxCatchAll" ma:showField="CatchAllData" ma:web="efa3290f-b5b9-452e-a366-177c171db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456a31-495a-4413-af6a-e68fa2fb2637">
      <Terms xmlns="http://schemas.microsoft.com/office/infopath/2007/PartnerControls"/>
    </lcf76f155ced4ddcb4097134ff3c332f>
    <TaxCatchAll xmlns="efa3290f-b5b9-452e-a366-177c171db6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66E6B-84D7-4D47-B912-1D8239344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6a31-495a-4413-af6a-e68fa2fb2637"/>
    <ds:schemaRef ds:uri="efa3290f-b5b9-452e-a366-177c171db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DCD6F-1ECD-45B0-8A7C-3C0B784F8F68}">
  <ds:schemaRefs>
    <ds:schemaRef ds:uri="http://schemas.microsoft.com/office/2006/metadata/properties"/>
    <ds:schemaRef ds:uri="http://schemas.microsoft.com/office/infopath/2007/PartnerControls"/>
    <ds:schemaRef ds:uri="78456a31-495a-4413-af6a-e68fa2fb2637"/>
    <ds:schemaRef ds:uri="efa3290f-b5b9-452e-a366-177c171db6fe"/>
  </ds:schemaRefs>
</ds:datastoreItem>
</file>

<file path=customXml/itemProps3.xml><?xml version="1.0" encoding="utf-8"?>
<ds:datastoreItem xmlns:ds="http://schemas.openxmlformats.org/officeDocument/2006/customXml" ds:itemID="{8C93E2DA-A8FA-48E5-BAFC-0054A7AC69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1 רשימת חוזים</vt:lpstr>
      <vt:lpstr>ניהול חוזים</vt:lpstr>
      <vt:lpstr>2 רשימת מונים</vt:lpstr>
      <vt:lpstr>3 ריכוז מונים</vt:lpstr>
      <vt:lpstr>צריכה לפי משב 2024</vt:lpstr>
      <vt:lpstr>טבלת סיכום 2024</vt:lpstr>
      <vt:lpstr>צריכה לפי משב 2023</vt:lpstr>
      <vt:lpstr>4 מאור רחובות</vt:lpstr>
      <vt:lpstr>5 מאור רחובות מסונן</vt:lpstr>
      <vt:lpstr>דוח צריכה שעתי</vt:lpstr>
      <vt:lpstr>טבלת סיכום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Tuval</dc:creator>
  <cp:keywords/>
  <dc:description/>
  <cp:lastModifiedBy>גלית אופק, עו"ד</cp:lastModifiedBy>
  <cp:revision/>
  <dcterms:created xsi:type="dcterms:W3CDTF">2025-02-25T13:16:32Z</dcterms:created>
  <dcterms:modified xsi:type="dcterms:W3CDTF">2025-08-11T12:36:18Z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0x0101003725F84B7E971F4D82BF0D122B184AB4</vt:lpwstr>
  </property>
  <property fmtid="{D5CDD505-2E9C-101B-9397-08002B2CF9AE}" pid="3" name="MediaServiceImageTags">
    <vt:lpwstr/>
  </property>
</Properties>
</file>