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גלית אופק\OneDrive\שולחן העבודה\"/>
    </mc:Choice>
  </mc:AlternateContent>
  <xr:revisionPtr revIDLastSave="0" documentId="8_{DEDC9074-2D8A-4E5C-ABD8-ACFE8530E9A3}" xr6:coauthVersionLast="47" xr6:coauthVersionMax="47" xr10:uidLastSave="{00000000-0000-0000-0000-000000000000}"/>
  <bookViews>
    <workbookView xWindow="-120" yWindow="-120" windowWidth="29040" windowHeight="15840" activeTab="1" xr2:uid="{2C21272B-A388-4694-BD59-30A11D9F4F90}"/>
  </bookViews>
  <sheets>
    <sheet name="היום" sheetId="1" r:id="rId1"/>
    <sheet name="עתיד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2" i="3" l="1"/>
  <c r="P75" i="3"/>
  <c r="P76" i="3"/>
  <c r="P8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I71" i="3"/>
  <c r="P71" i="3" s="1"/>
  <c r="I72" i="3"/>
  <c r="I73" i="3"/>
  <c r="P73" i="3" s="1"/>
  <c r="I74" i="3"/>
  <c r="P74" i="3" s="1"/>
  <c r="I75" i="3"/>
  <c r="I76" i="3"/>
  <c r="I77" i="3"/>
  <c r="P77" i="3" s="1"/>
  <c r="I78" i="3"/>
  <c r="I79" i="3"/>
  <c r="P79" i="3" s="1"/>
  <c r="I80" i="3"/>
  <c r="I81" i="3"/>
  <c r="P81" i="3" s="1"/>
  <c r="I82" i="3"/>
  <c r="P82" i="3" s="1"/>
  <c r="I83" i="3"/>
  <c r="P83" i="3" s="1"/>
  <c r="G71" i="3"/>
  <c r="G72" i="3"/>
  <c r="G73" i="3"/>
  <c r="G74" i="3"/>
  <c r="G75" i="3"/>
  <c r="G76" i="3"/>
  <c r="G77" i="3"/>
  <c r="G78" i="3"/>
  <c r="P78" i="3" s="1"/>
  <c r="G79" i="3"/>
  <c r="G80" i="3"/>
  <c r="G81" i="3"/>
  <c r="G82" i="3"/>
  <c r="G83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O64" i="3"/>
  <c r="O11" i="3"/>
  <c r="O12" i="3"/>
  <c r="O19" i="3"/>
  <c r="O22" i="3"/>
  <c r="O23" i="3"/>
  <c r="N11" i="3"/>
  <c r="N12" i="3"/>
  <c r="N19" i="3"/>
  <c r="N22" i="3"/>
  <c r="N23" i="3"/>
  <c r="I11" i="3"/>
  <c r="I12" i="3"/>
  <c r="I19" i="3"/>
  <c r="I22" i="3"/>
  <c r="I23" i="3"/>
  <c r="G11" i="3"/>
  <c r="G12" i="3"/>
  <c r="G19" i="3"/>
  <c r="G22" i="3"/>
  <c r="G23" i="3"/>
  <c r="E11" i="3"/>
  <c r="E12" i="3"/>
  <c r="E19" i="3"/>
  <c r="E22" i="3"/>
  <c r="E23" i="3"/>
  <c r="O26" i="3"/>
  <c r="N26" i="3"/>
  <c r="I26" i="3"/>
  <c r="G26" i="3"/>
  <c r="E26" i="3"/>
  <c r="O24" i="3"/>
  <c r="O25" i="3"/>
  <c r="O27" i="3"/>
  <c r="O28" i="3"/>
  <c r="N24" i="3"/>
  <c r="N25" i="3"/>
  <c r="N27" i="3"/>
  <c r="N28" i="3"/>
  <c r="I24" i="3"/>
  <c r="I25" i="3"/>
  <c r="I27" i="3"/>
  <c r="I28" i="3"/>
  <c r="E24" i="3"/>
  <c r="E25" i="3"/>
  <c r="E27" i="3"/>
  <c r="E28" i="3"/>
  <c r="G24" i="3"/>
  <c r="G25" i="3"/>
  <c r="G27" i="3"/>
  <c r="G28" i="3"/>
  <c r="O49" i="3"/>
  <c r="O50" i="3"/>
  <c r="O51" i="3"/>
  <c r="N49" i="3"/>
  <c r="N50" i="3"/>
  <c r="N51" i="3"/>
  <c r="I49" i="3"/>
  <c r="I50" i="3"/>
  <c r="I51" i="3"/>
  <c r="G49" i="3"/>
  <c r="G50" i="3"/>
  <c r="G51" i="3"/>
  <c r="I52" i="3"/>
  <c r="G52" i="3"/>
  <c r="E52" i="3"/>
  <c r="O40" i="3"/>
  <c r="N40" i="3"/>
  <c r="P40" i="3" s="1"/>
  <c r="N42" i="3"/>
  <c r="O42" i="3"/>
  <c r="N43" i="3"/>
  <c r="O43" i="3"/>
  <c r="N44" i="3"/>
  <c r="O44" i="3"/>
  <c r="I42" i="3"/>
  <c r="I43" i="3"/>
  <c r="I44" i="3"/>
  <c r="I45" i="3"/>
  <c r="G42" i="3"/>
  <c r="G43" i="3"/>
  <c r="G44" i="3"/>
  <c r="G45" i="3"/>
  <c r="E42" i="3"/>
  <c r="E43" i="3"/>
  <c r="E44" i="3"/>
  <c r="O41" i="3"/>
  <c r="O45" i="3"/>
  <c r="O46" i="3"/>
  <c r="O47" i="3"/>
  <c r="O48" i="3"/>
  <c r="N41" i="3"/>
  <c r="N45" i="3"/>
  <c r="N46" i="3"/>
  <c r="N47" i="3"/>
  <c r="N48" i="3"/>
  <c r="I41" i="3"/>
  <c r="I46" i="3"/>
  <c r="I47" i="3"/>
  <c r="I48" i="3"/>
  <c r="G41" i="3"/>
  <c r="G46" i="3"/>
  <c r="G47" i="3"/>
  <c r="G48" i="3"/>
  <c r="E41" i="3"/>
  <c r="E45" i="3"/>
  <c r="E46" i="3"/>
  <c r="E47" i="3"/>
  <c r="E48" i="3"/>
  <c r="O35" i="3"/>
  <c r="N35" i="3"/>
  <c r="G35" i="3"/>
  <c r="O57" i="3"/>
  <c r="O58" i="3"/>
  <c r="O59" i="3"/>
  <c r="O60" i="3"/>
  <c r="O61" i="3"/>
  <c r="O62" i="3"/>
  <c r="O63" i="3"/>
  <c r="N57" i="3"/>
  <c r="P57" i="3" s="1"/>
  <c r="N58" i="3"/>
  <c r="N59" i="3"/>
  <c r="P59" i="3" s="1"/>
  <c r="N60" i="3"/>
  <c r="N61" i="3"/>
  <c r="N62" i="3"/>
  <c r="N63" i="3"/>
  <c r="O56" i="3"/>
  <c r="N55" i="3"/>
  <c r="I56" i="3"/>
  <c r="I58" i="3"/>
  <c r="I60" i="3"/>
  <c r="I61" i="3"/>
  <c r="I62" i="3"/>
  <c r="I63" i="3"/>
  <c r="G56" i="3"/>
  <c r="G58" i="3"/>
  <c r="G60" i="3"/>
  <c r="G61" i="3"/>
  <c r="G62" i="3"/>
  <c r="G63" i="3"/>
  <c r="E56" i="3"/>
  <c r="E58" i="3"/>
  <c r="E60" i="3"/>
  <c r="E61" i="3"/>
  <c r="E62" i="3"/>
  <c r="E63" i="3"/>
  <c r="O65" i="3"/>
  <c r="O66" i="3"/>
  <c r="O67" i="3"/>
  <c r="O68" i="3"/>
  <c r="O69" i="3"/>
  <c r="O70" i="3"/>
  <c r="N65" i="3"/>
  <c r="P65" i="3" s="1"/>
  <c r="N67" i="3"/>
  <c r="P67" i="3" s="1"/>
  <c r="N69" i="3"/>
  <c r="P69" i="3" s="1"/>
  <c r="E90" i="3"/>
  <c r="O103" i="3"/>
  <c r="O104" i="3"/>
  <c r="O105" i="3"/>
  <c r="O106" i="3"/>
  <c r="O107" i="3"/>
  <c r="N103" i="3"/>
  <c r="N104" i="3"/>
  <c r="N105" i="3"/>
  <c r="N106" i="3"/>
  <c r="N107" i="3"/>
  <c r="I103" i="3"/>
  <c r="I104" i="3"/>
  <c r="I105" i="3"/>
  <c r="I106" i="3"/>
  <c r="I107" i="3"/>
  <c r="G103" i="3"/>
  <c r="G104" i="3"/>
  <c r="G105" i="3"/>
  <c r="G106" i="3"/>
  <c r="G107" i="3"/>
  <c r="E103" i="3"/>
  <c r="E104" i="3"/>
  <c r="E105" i="3"/>
  <c r="E106" i="3"/>
  <c r="E107" i="3"/>
  <c r="O94" i="3"/>
  <c r="O95" i="3"/>
  <c r="O96" i="3"/>
  <c r="O97" i="3"/>
  <c r="O98" i="3"/>
  <c r="O99" i="3"/>
  <c r="O100" i="3"/>
  <c r="O101" i="3"/>
  <c r="O102" i="3"/>
  <c r="N94" i="3"/>
  <c r="N95" i="3"/>
  <c r="N96" i="3"/>
  <c r="N97" i="3"/>
  <c r="N98" i="3"/>
  <c r="N99" i="3"/>
  <c r="N100" i="3"/>
  <c r="N101" i="3"/>
  <c r="N102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G93" i="3"/>
  <c r="G94" i="3"/>
  <c r="G95" i="3"/>
  <c r="G96" i="3"/>
  <c r="G97" i="3"/>
  <c r="G98" i="3"/>
  <c r="G99" i="3"/>
  <c r="G100" i="3"/>
  <c r="G101" i="3"/>
  <c r="G102" i="3"/>
  <c r="N88" i="3"/>
  <c r="O88" i="3"/>
  <c r="I88" i="3"/>
  <c r="G88" i="3"/>
  <c r="E88" i="3"/>
  <c r="O90" i="3"/>
  <c r="O91" i="3"/>
  <c r="O92" i="3"/>
  <c r="O93" i="3"/>
  <c r="N90" i="3"/>
  <c r="N89" i="3"/>
  <c r="N91" i="3"/>
  <c r="N92" i="3"/>
  <c r="N93" i="3"/>
  <c r="E102" i="3"/>
  <c r="E96" i="3"/>
  <c r="E99" i="3"/>
  <c r="E93" i="3"/>
  <c r="G92" i="3"/>
  <c r="G91" i="3"/>
  <c r="I12" i="1"/>
  <c r="P13" i="1"/>
  <c r="G89" i="3"/>
  <c r="O89" i="3"/>
  <c r="I89" i="3"/>
  <c r="E89" i="3"/>
  <c r="E12" i="1"/>
  <c r="G12" i="1"/>
  <c r="N12" i="1"/>
  <c r="O12" i="1"/>
  <c r="O39" i="1"/>
  <c r="N39" i="1"/>
  <c r="I39" i="1"/>
  <c r="G39" i="1"/>
  <c r="E39" i="1"/>
  <c r="P39" i="1" s="1"/>
  <c r="O85" i="3"/>
  <c r="O86" i="3"/>
  <c r="O87" i="3"/>
  <c r="N86" i="3"/>
  <c r="N85" i="3"/>
  <c r="N84" i="3"/>
  <c r="N87" i="3"/>
  <c r="I85" i="3"/>
  <c r="I86" i="3"/>
  <c r="I87" i="3"/>
  <c r="G85" i="3"/>
  <c r="G86" i="3"/>
  <c r="G87" i="3"/>
  <c r="E85" i="3"/>
  <c r="E86" i="3"/>
  <c r="E87" i="3"/>
  <c r="O38" i="1"/>
  <c r="N38" i="1"/>
  <c r="I38" i="1"/>
  <c r="G38" i="1"/>
  <c r="E38" i="1"/>
  <c r="O54" i="3"/>
  <c r="O53" i="3"/>
  <c r="N54" i="3"/>
  <c r="N53" i="3"/>
  <c r="I54" i="3"/>
  <c r="G54" i="3"/>
  <c r="E54" i="3"/>
  <c r="O25" i="1"/>
  <c r="O24" i="1"/>
  <c r="O23" i="1"/>
  <c r="N24" i="1"/>
  <c r="N25" i="1"/>
  <c r="I24" i="1"/>
  <c r="I25" i="1"/>
  <c r="G24" i="1"/>
  <c r="G25" i="1"/>
  <c r="E24" i="1"/>
  <c r="E25" i="1"/>
  <c r="O20" i="1"/>
  <c r="N20" i="1"/>
  <c r="O33" i="3"/>
  <c r="N33" i="3"/>
  <c r="N34" i="3"/>
  <c r="I33" i="3"/>
  <c r="G33" i="3"/>
  <c r="E33" i="3"/>
  <c r="N13" i="1"/>
  <c r="N14" i="1"/>
  <c r="N15" i="1"/>
  <c r="N16" i="1"/>
  <c r="N17" i="1"/>
  <c r="N18" i="1"/>
  <c r="N19" i="1"/>
  <c r="N21" i="1"/>
  <c r="N22" i="1"/>
  <c r="N23" i="1"/>
  <c r="N26" i="1"/>
  <c r="N27" i="1"/>
  <c r="N28" i="1"/>
  <c r="N29" i="1"/>
  <c r="N30" i="1"/>
  <c r="N31" i="1"/>
  <c r="N32" i="1"/>
  <c r="N33" i="1"/>
  <c r="N34" i="1"/>
  <c r="N35" i="1"/>
  <c r="N36" i="1"/>
  <c r="N37" i="1"/>
  <c r="Q64" i="3"/>
  <c r="Q109" i="3" s="1"/>
  <c r="N29" i="3"/>
  <c r="N30" i="3"/>
  <c r="N31" i="3"/>
  <c r="N32" i="3"/>
  <c r="N36" i="3"/>
  <c r="N37" i="3"/>
  <c r="N38" i="3"/>
  <c r="N39" i="3"/>
  <c r="N56" i="3"/>
  <c r="N64" i="3"/>
  <c r="N66" i="3"/>
  <c r="N68" i="3"/>
  <c r="N70" i="3"/>
  <c r="N108" i="3"/>
  <c r="O10" i="3"/>
  <c r="N10" i="3"/>
  <c r="O84" i="3"/>
  <c r="I84" i="3"/>
  <c r="G84" i="3"/>
  <c r="E84" i="3"/>
  <c r="O108" i="3"/>
  <c r="I108" i="3"/>
  <c r="G108" i="3"/>
  <c r="E108" i="3"/>
  <c r="I70" i="3"/>
  <c r="G70" i="3"/>
  <c r="E70" i="3"/>
  <c r="I68" i="3"/>
  <c r="G68" i="3"/>
  <c r="E68" i="3"/>
  <c r="G66" i="3"/>
  <c r="E66" i="3"/>
  <c r="I64" i="3"/>
  <c r="G64" i="3"/>
  <c r="E64" i="3"/>
  <c r="O55" i="3"/>
  <c r="I55" i="3"/>
  <c r="G55" i="3"/>
  <c r="E55" i="3"/>
  <c r="I53" i="3"/>
  <c r="G53" i="3"/>
  <c r="E53" i="3"/>
  <c r="O39" i="3"/>
  <c r="I39" i="3"/>
  <c r="G39" i="3"/>
  <c r="E39" i="3"/>
  <c r="O38" i="3"/>
  <c r="I38" i="3"/>
  <c r="G38" i="3"/>
  <c r="E38" i="3"/>
  <c r="O37" i="3"/>
  <c r="I37" i="3"/>
  <c r="G37" i="3"/>
  <c r="E37" i="3"/>
  <c r="O36" i="3"/>
  <c r="I36" i="3"/>
  <c r="G36" i="3"/>
  <c r="E36" i="3"/>
  <c r="O34" i="3"/>
  <c r="I34" i="3"/>
  <c r="G34" i="3"/>
  <c r="E34" i="3"/>
  <c r="O32" i="3"/>
  <c r="I32" i="3"/>
  <c r="G32" i="3"/>
  <c r="E32" i="3"/>
  <c r="O31" i="3"/>
  <c r="I31" i="3"/>
  <c r="G31" i="3"/>
  <c r="E31" i="3"/>
  <c r="O30" i="3"/>
  <c r="I30" i="3"/>
  <c r="G30" i="3"/>
  <c r="E30" i="3"/>
  <c r="O29" i="3"/>
  <c r="I29" i="3"/>
  <c r="G29" i="3"/>
  <c r="E29" i="3"/>
  <c r="I10" i="3"/>
  <c r="G10" i="3"/>
  <c r="E10" i="3"/>
  <c r="Q28" i="1"/>
  <c r="O13" i="1"/>
  <c r="O14" i="1"/>
  <c r="O15" i="1"/>
  <c r="O16" i="1"/>
  <c r="O17" i="1"/>
  <c r="O18" i="1"/>
  <c r="O19" i="1"/>
  <c r="O21" i="1"/>
  <c r="O22" i="1"/>
  <c r="O26" i="1"/>
  <c r="O27" i="1"/>
  <c r="O28" i="1"/>
  <c r="O29" i="1"/>
  <c r="O30" i="1"/>
  <c r="O31" i="1"/>
  <c r="O32" i="1"/>
  <c r="O33" i="1"/>
  <c r="O34" i="1"/>
  <c r="O35" i="1"/>
  <c r="O36" i="1"/>
  <c r="O37" i="1"/>
  <c r="I13" i="1"/>
  <c r="I14" i="1"/>
  <c r="I15" i="1"/>
  <c r="I16" i="1"/>
  <c r="I17" i="1"/>
  <c r="I18" i="1"/>
  <c r="I19" i="1"/>
  <c r="I20" i="1"/>
  <c r="I21" i="1"/>
  <c r="I22" i="1"/>
  <c r="I23" i="1"/>
  <c r="I26" i="1"/>
  <c r="I27" i="1"/>
  <c r="I28" i="1"/>
  <c r="I29" i="1"/>
  <c r="I30" i="1"/>
  <c r="I31" i="1"/>
  <c r="I32" i="1"/>
  <c r="I33" i="1"/>
  <c r="I34" i="1"/>
  <c r="I35" i="1"/>
  <c r="I36" i="1"/>
  <c r="I37" i="1"/>
  <c r="G13" i="1"/>
  <c r="G14" i="1"/>
  <c r="G15" i="1"/>
  <c r="G16" i="1"/>
  <c r="G17" i="1"/>
  <c r="G18" i="1"/>
  <c r="G19" i="1"/>
  <c r="G20" i="1"/>
  <c r="G21" i="1"/>
  <c r="G22" i="1"/>
  <c r="G23" i="1"/>
  <c r="G26" i="1"/>
  <c r="G27" i="1"/>
  <c r="G28" i="1"/>
  <c r="G29" i="1"/>
  <c r="G30" i="1"/>
  <c r="G31" i="1"/>
  <c r="G32" i="1"/>
  <c r="G33" i="1"/>
  <c r="G34" i="1"/>
  <c r="G35" i="1"/>
  <c r="G36" i="1"/>
  <c r="G37" i="1"/>
  <c r="E13" i="1"/>
  <c r="E14" i="1"/>
  <c r="E15" i="1"/>
  <c r="E16" i="1"/>
  <c r="E17" i="1"/>
  <c r="E18" i="1"/>
  <c r="E19" i="1"/>
  <c r="E20" i="1"/>
  <c r="E21" i="1"/>
  <c r="E22" i="1"/>
  <c r="E23" i="1"/>
  <c r="E26" i="1"/>
  <c r="E27" i="1"/>
  <c r="E28" i="1"/>
  <c r="E29" i="1"/>
  <c r="E30" i="1"/>
  <c r="E31" i="1"/>
  <c r="E32" i="1"/>
  <c r="E33" i="1"/>
  <c r="E34" i="1"/>
  <c r="E35" i="1"/>
  <c r="E36" i="1"/>
  <c r="E37" i="1"/>
  <c r="P64" i="3" l="1"/>
  <c r="P23" i="3"/>
  <c r="P58" i="3"/>
  <c r="P22" i="3"/>
  <c r="P12" i="3"/>
  <c r="P11" i="3"/>
  <c r="P19" i="3"/>
  <c r="O109" i="3"/>
  <c r="P50" i="3"/>
  <c r="P26" i="3"/>
  <c r="P49" i="3"/>
  <c r="P24" i="3"/>
  <c r="P35" i="3"/>
  <c r="P51" i="3"/>
  <c r="P27" i="3"/>
  <c r="P28" i="3"/>
  <c r="P25" i="3"/>
  <c r="P43" i="3"/>
  <c r="P41" i="3"/>
  <c r="P45" i="3"/>
  <c r="P46" i="3"/>
  <c r="P48" i="3"/>
  <c r="P44" i="3"/>
  <c r="P47" i="3"/>
  <c r="P42" i="3"/>
  <c r="P61" i="3"/>
  <c r="P62" i="3"/>
  <c r="P60" i="3"/>
  <c r="P56" i="3"/>
  <c r="P63" i="3"/>
  <c r="P70" i="3"/>
  <c r="P66" i="3"/>
  <c r="P68" i="3"/>
  <c r="P95" i="3"/>
  <c r="P103" i="3"/>
  <c r="P102" i="3"/>
  <c r="P96" i="3"/>
  <c r="P107" i="3"/>
  <c r="P106" i="3"/>
  <c r="P105" i="3"/>
  <c r="P104" i="3"/>
  <c r="P99" i="3"/>
  <c r="P100" i="3"/>
  <c r="P97" i="3"/>
  <c r="P94" i="3"/>
  <c r="P101" i="3"/>
  <c r="P98" i="3"/>
  <c r="P92" i="3"/>
  <c r="P88" i="3"/>
  <c r="P93" i="3"/>
  <c r="P90" i="3"/>
  <c r="P91" i="3"/>
  <c r="P12" i="1"/>
  <c r="P89" i="3"/>
  <c r="P23" i="1"/>
  <c r="P38" i="1"/>
  <c r="P87" i="3"/>
  <c r="P85" i="3"/>
  <c r="P86" i="3"/>
  <c r="P53" i="3"/>
  <c r="P54" i="3"/>
  <c r="P36" i="1"/>
  <c r="P22" i="1"/>
  <c r="P35" i="1"/>
  <c r="P33" i="1"/>
  <c r="P21" i="1"/>
  <c r="P34" i="1"/>
  <c r="P33" i="3"/>
  <c r="P19" i="1"/>
  <c r="P32" i="1"/>
  <c r="P26" i="1"/>
  <c r="P37" i="1"/>
  <c r="P31" i="1"/>
  <c r="P17" i="1"/>
  <c r="P30" i="1"/>
  <c r="P16" i="1"/>
  <c r="P29" i="1"/>
  <c r="P15" i="1"/>
  <c r="P28" i="1"/>
  <c r="P14" i="1"/>
  <c r="P27" i="1"/>
  <c r="P20" i="1"/>
  <c r="P18" i="1"/>
  <c r="P10" i="3"/>
  <c r="P108" i="3"/>
  <c r="P34" i="3"/>
  <c r="P32" i="3"/>
  <c r="P29" i="3"/>
  <c r="P38" i="3"/>
  <c r="P55" i="3"/>
  <c r="P39" i="3"/>
  <c r="P84" i="3"/>
  <c r="P30" i="3"/>
  <c r="P36" i="3"/>
  <c r="P31" i="3"/>
  <c r="P37" i="3"/>
  <c r="P109" i="3" l="1"/>
</calcChain>
</file>

<file path=xl/sharedStrings.xml><?xml version="1.0" encoding="utf-8"?>
<sst xmlns="http://schemas.openxmlformats.org/spreadsheetml/2006/main" count="216" uniqueCount="148">
  <si>
    <t>שטח משרד מנהל</t>
  </si>
  <si>
    <t>מ"ר</t>
  </si>
  <si>
    <t>משרד יחיד</t>
  </si>
  <si>
    <t>שטח של משרד משותף לאדם בודד</t>
  </si>
  <si>
    <t>שם המחלקה</t>
  </si>
  <si>
    <t>משרד מנהל</t>
  </si>
  <si>
    <t>שטח</t>
  </si>
  <si>
    <t>מס' עובדים בחלל משותף</t>
  </si>
  <si>
    <t>חינוך</t>
  </si>
  <si>
    <t>סה"כ עובדים</t>
  </si>
  <si>
    <t>סה"כ שטח</t>
  </si>
  <si>
    <t>מנהל אגף/מחלקה</t>
  </si>
  <si>
    <t>הנדסה</t>
  </si>
  <si>
    <t>כמות חללים משותפים</t>
  </si>
  <si>
    <t>שפ"ע</t>
  </si>
  <si>
    <t>שם האגף</t>
  </si>
  <si>
    <t>אחזקה</t>
  </si>
  <si>
    <t>גינון</t>
  </si>
  <si>
    <t>תברואה</t>
  </si>
  <si>
    <t>רכב</t>
  </si>
  <si>
    <t>משפטית</t>
  </si>
  <si>
    <t>שרותים חברתיים</t>
  </si>
  <si>
    <t>משאבי אנוש</t>
  </si>
  <si>
    <t>מדור ניקיון</t>
  </si>
  <si>
    <t>מחשוב</t>
  </si>
  <si>
    <t>מוקד עירוני</t>
  </si>
  <si>
    <t>מבקר העירייה</t>
  </si>
  <si>
    <t>החברה הכלכלית</t>
  </si>
  <si>
    <t>אגף בטחון</t>
  </si>
  <si>
    <t>בטיחות בעבודה</t>
  </si>
  <si>
    <t>שטח מחסן</t>
  </si>
  <si>
    <t>ביטחון ובטיחות מוס"ח</t>
  </si>
  <si>
    <t>אחרי מקלטים ואצטדיון</t>
  </si>
  <si>
    <t>מאבק באלימות סמים ואלכוהול</t>
  </si>
  <si>
    <t>הערות</t>
  </si>
  <si>
    <t>חדר סיירות הורים ל- 12 איש</t>
  </si>
  <si>
    <t>ביטחון + חירום</t>
  </si>
  <si>
    <t>1. חדר ישיבות ל- 30 איש. 2. מחסנים נמצאים במחסני מחלקת תברואה</t>
  </si>
  <si>
    <t>כמות המשרדים המשותפים</t>
  </si>
  <si>
    <t>מס' עובדים במשרד משותפף</t>
  </si>
  <si>
    <t>מנהל</t>
  </si>
  <si>
    <t xml:space="preserve">מנהל </t>
  </si>
  <si>
    <t>1. חדר ישיבות  ל- 10 אנשים 2. מקום למסך וארונות לספרות מקצועית</t>
  </si>
  <si>
    <t>תחבורה - קצין בטיחות בתעבורה</t>
  </si>
  <si>
    <t>שירותים חברתיים</t>
  </si>
  <si>
    <t>1. יחידות באגף שימוקמות בנפרד מבית העירייה כגון: טיפול בהתמכרויות, נתיבים להורים, נוער ואזרחים ותיקים, טיפול באלימות, מרכז עוצמה. 2. חדר ישיבות לכלל העובדים עבור פגישה אחת לחודש/חודשיים. 3. חדר ישיבות ל- 10 אנשים.</t>
  </si>
  <si>
    <t>חדר הלבשה + חדר מנוחה</t>
  </si>
  <si>
    <t>יש + ארכיון</t>
  </si>
  <si>
    <t>חדר שרתים , חדר ציוד, מעבדה</t>
  </si>
  <si>
    <t>טכנאים</t>
  </si>
  <si>
    <t>רשת</t>
  </si>
  <si>
    <t>מהנדסת עיר</t>
  </si>
  <si>
    <t>מחלקת תכנון</t>
  </si>
  <si>
    <t>מחלקת רישוי</t>
  </si>
  <si>
    <t>מחלקת פיקוח</t>
  </si>
  <si>
    <t>3 בודקי תכניות + טאבו</t>
  </si>
  <si>
    <t>5 בודקי היתרים + מידען</t>
  </si>
  <si>
    <t>גזברות</t>
  </si>
  <si>
    <t>הכנסות</t>
  </si>
  <si>
    <t>לשכת ראש העיר</t>
  </si>
  <si>
    <t>סגן ראש העיר</t>
  </si>
  <si>
    <t>ראש העיר</t>
  </si>
  <si>
    <t>מזכירות - 2</t>
  </si>
  <si>
    <t>מנכ"ל</t>
  </si>
  <si>
    <t>ממונה נכסים</t>
  </si>
  <si>
    <t>ארכיון צמוד (קומפקטוס)</t>
  </si>
  <si>
    <t>מזכירות - 3</t>
  </si>
  <si>
    <t>עוזרים - 3</t>
  </si>
  <si>
    <t>סגנים</t>
  </si>
  <si>
    <t>מזכירה</t>
  </si>
  <si>
    <t>עוזר</t>
  </si>
  <si>
    <t>עוזר-2</t>
  </si>
  <si>
    <t>דובר-2</t>
  </si>
  <si>
    <t>אסטרטגיה וגיוס משאבים-2</t>
  </si>
  <si>
    <t>צוערים-2</t>
  </si>
  <si>
    <t>מכונות הדפסה בנפרד למחלקה</t>
  </si>
  <si>
    <t xml:space="preserve"> קב"ט מוס"ח, קב"ט מעונות יום,  אחראי טכנולוגיות, אחראי מקלטים ואצטדיון</t>
  </si>
  <si>
    <t>מנהל בטיחות בעבודה</t>
  </si>
  <si>
    <t>ע. בטיחות + מזכירת המחלקה</t>
  </si>
  <si>
    <t>מנהלת בטחון קהילתי</t>
  </si>
  <si>
    <t>1. חדר ישיבות ל- 16 איש לחירום. 2. חדר כספת לנשקים 6 מ"ר.</t>
  </si>
  <si>
    <t>חדר נשק במוקד לפחות 6 מ"ר בהתאם למפרט משטרה 9092.</t>
  </si>
  <si>
    <t>מנהל אגף</t>
  </si>
  <si>
    <t>מזכירת אגף + אחראית תחום חירום</t>
  </si>
  <si>
    <t>מנהל בטחון ובטיחות מוס"ח</t>
  </si>
  <si>
    <t>מחסן קומתי עבור ציוד יום יומי 12 מ"ר.</t>
  </si>
  <si>
    <t>אגף בטחון - קומת מרתף</t>
  </si>
  <si>
    <t>מנהלת הסכם הגג</t>
  </si>
  <si>
    <t>כספים</t>
  </si>
  <si>
    <t>קידום עסקים ותעשייה</t>
  </si>
  <si>
    <t>אתר הטמנה</t>
  </si>
  <si>
    <t>מכרזים והתקשרויות</t>
  </si>
  <si>
    <t>מנהלת חכ"ל</t>
  </si>
  <si>
    <t>מזכירה למנהלת</t>
  </si>
  <si>
    <t>מזכירה למינהלת</t>
  </si>
  <si>
    <t>נגישות</t>
  </si>
  <si>
    <t>1. מעבדה נדרש לתכנן.     2. נדרש לתכנן חדר שרתים.</t>
  </si>
  <si>
    <t>חדר ישיבות גדול</t>
  </si>
  <si>
    <t>מנהלת אגף</t>
  </si>
  <si>
    <t>מזכירת אגף(וסיוע ברווחת עובדים)</t>
  </si>
  <si>
    <t>סגנית מנהלת אגף (מחלקת תנאי שרות)</t>
  </si>
  <si>
    <t xml:space="preserve">אחראית מכרזים </t>
  </si>
  <si>
    <t>עובדת מכרזים</t>
  </si>
  <si>
    <t>אחראית תחום הדרכה והתשלמויות</t>
  </si>
  <si>
    <t>אחראית רווחת עובדים</t>
  </si>
  <si>
    <t>אחראית עובדי ניקיון</t>
  </si>
  <si>
    <t xml:space="preserve">עובדת נוכחות / תנאי שרות </t>
  </si>
  <si>
    <t>עובדת לקליטת עובדים + תיקי עובד</t>
  </si>
  <si>
    <t>וועדת עובדים</t>
  </si>
  <si>
    <t>חדר לציוד ארועים</t>
  </si>
  <si>
    <t>ארכיון מסמכים</t>
  </si>
  <si>
    <t>מחסן במרתף</t>
  </si>
  <si>
    <t>12 עובדי ניקיון (מקום הלבשה מטבחון  ומנוחה)</t>
  </si>
  <si>
    <t>רכש</t>
  </si>
  <si>
    <t>מנהל רכש</t>
  </si>
  <si>
    <t>מחסן ציוד לעירייה בשטח של 80 מ"ר</t>
  </si>
  <si>
    <t>יש לתכנן חניה למשאית פריקה/טעינה</t>
  </si>
  <si>
    <t>מזכירה למנהלת רכש</t>
  </si>
  <si>
    <t>קניניות</t>
  </si>
  <si>
    <t>נהג קניין</t>
  </si>
  <si>
    <t>מחסן לציוד משרדי צמוד למשרדים</t>
  </si>
  <si>
    <t>עוזרת מנהל רכש</t>
  </si>
  <si>
    <t>סה"כ</t>
  </si>
  <si>
    <t>ראש מינהל חינוך</t>
  </si>
  <si>
    <t>מזכירה לראש מינהל חינוך</t>
  </si>
  <si>
    <t>עוזר לראש מינהל חינוך</t>
  </si>
  <si>
    <t>יסודי</t>
  </si>
  <si>
    <t>על יסודי</t>
  </si>
  <si>
    <t>אגף חינוך מיוחד ופרט</t>
  </si>
  <si>
    <t>אגף תפעול מינהלה ולוגיסטיקה</t>
  </si>
  <si>
    <t>אגף נוער</t>
  </si>
  <si>
    <t>קדם יסודי</t>
  </si>
  <si>
    <t>גיל רך</t>
  </si>
  <si>
    <t>לידה - 3</t>
  </si>
  <si>
    <t>שיטור עירוני - קומת מרתף</t>
  </si>
  <si>
    <t>מפקד שיטור עירוני</t>
  </si>
  <si>
    <t>רישום דוחות משטה</t>
  </si>
  <si>
    <t>תקשורת משטרתי</t>
  </si>
  <si>
    <t>מש"ק ערד</t>
  </si>
  <si>
    <t>מש"ק חרדי</t>
  </si>
  <si>
    <t>מב"ס מתנדבים</t>
  </si>
  <si>
    <t>מב"ס כיתת כוננות</t>
  </si>
  <si>
    <t>חדר מתנדבים</t>
  </si>
  <si>
    <t>חדר מפקד שיטור עירוני</t>
  </si>
  <si>
    <t>חדר תדרוך משותף</t>
  </si>
  <si>
    <t>חדר ארונות אישיים</t>
  </si>
  <si>
    <t>חדר מפקחים</t>
  </si>
  <si>
    <t>חדר נשק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</si>
</sst>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4" xfId="0" applyBorder="1"/>
    <xf numFmtId="0" fontId="0" fillId="0" borderId="21" xfId="0" applyBorder="1"/>
    <xf numFmtId="0" fontId="0" fillId="0" borderId="22" xfId="0" applyBorder="1"/>
    <xf numFmtId="0" fontId="0" fillId="0" borderId="17" xfId="0" applyBorder="1"/>
    <xf numFmtId="0" fontId="0" fillId="0" borderId="2" xfId="0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/>
    </xf>
    <xf numFmtId="0" fontId="0" fillId="0" borderId="28" xfId="0" applyBorder="1"/>
    <xf numFmtId="0" fontId="0" fillId="0" borderId="3" xfId="0" applyBorder="1"/>
    <xf numFmtId="0" fontId="0" fillId="0" borderId="38" xfId="0" applyBorder="1"/>
    <xf numFmtId="0" fontId="0" fillId="0" borderId="5" xfId="0" applyBorder="1"/>
    <xf numFmtId="0" fontId="0" fillId="0" borderId="29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31" xfId="0" applyBorder="1"/>
    <xf numFmtId="0" fontId="0" fillId="0" borderId="32" xfId="0" applyBorder="1"/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20" xfId="0" applyBorder="1"/>
    <xf numFmtId="0" fontId="0" fillId="0" borderId="19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23" xfId="0" applyBorder="1"/>
    <xf numFmtId="0" fontId="0" fillId="0" borderId="15" xfId="0" applyBorder="1"/>
    <xf numFmtId="0" fontId="0" fillId="0" borderId="24" xfId="0" applyBorder="1"/>
    <xf numFmtId="0" fontId="0" fillId="0" borderId="18" xfId="0" applyBorder="1"/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11" xfId="0" applyBorder="1"/>
    <xf numFmtId="0" fontId="0" fillId="0" borderId="39" xfId="0" applyBorder="1"/>
    <xf numFmtId="0" fontId="0" fillId="0" borderId="28" xfId="0" applyBorder="1" applyAlignment="1">
      <alignment horizontal="center"/>
    </xf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16" xfId="0" applyBorder="1"/>
    <xf numFmtId="0" fontId="0" fillId="0" borderId="20" xfId="0" applyBorder="1" applyAlignment="1">
      <alignment horizontal="right" wrapText="1" readingOrder="2"/>
    </xf>
    <xf numFmtId="0" fontId="0" fillId="0" borderId="1" xfId="0" applyBorder="1" applyAlignment="1">
      <alignment horizontal="center"/>
    </xf>
    <xf numFmtId="0" fontId="0" fillId="0" borderId="22" xfId="0" applyBorder="1" applyAlignment="1">
      <alignment readingOrder="2"/>
    </xf>
    <xf numFmtId="0" fontId="0" fillId="0" borderId="37" xfId="0" applyBorder="1"/>
    <xf numFmtId="0" fontId="0" fillId="0" borderId="12" xfId="0" applyBorder="1"/>
    <xf numFmtId="0" fontId="0" fillId="0" borderId="29" xfId="0" applyBorder="1" applyAlignment="1">
      <alignment horizontal="right" wrapText="1" readingOrder="2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 readingOrder="2"/>
    </xf>
    <xf numFmtId="0" fontId="0" fillId="0" borderId="2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36" xfId="0" applyBorder="1"/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right" vertical="center" wrapText="1" readingOrder="2"/>
    </xf>
    <xf numFmtId="0" fontId="2" fillId="7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vertical="center"/>
    </xf>
    <xf numFmtId="0" fontId="0" fillId="7" borderId="35" xfId="0" applyFill="1" applyBorder="1"/>
    <xf numFmtId="0" fontId="0" fillId="7" borderId="1" xfId="0" applyFill="1" applyBorder="1"/>
    <xf numFmtId="0" fontId="0" fillId="7" borderId="28" xfId="0" applyFill="1" applyBorder="1"/>
    <xf numFmtId="0" fontId="0" fillId="0" borderId="42" xfId="0" applyBorder="1"/>
    <xf numFmtId="0" fontId="0" fillId="0" borderId="42" xfId="0" applyBorder="1" applyAlignment="1">
      <alignment horizontal="center"/>
    </xf>
    <xf numFmtId="0" fontId="0" fillId="0" borderId="30" xfId="0" applyBorder="1" applyAlignment="1">
      <alignment horizontal="right" wrapText="1" readingOrder="2"/>
    </xf>
    <xf numFmtId="0" fontId="0" fillId="0" borderId="6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7" borderId="11" xfId="0" applyFill="1" applyBorder="1"/>
    <xf numFmtId="0" fontId="0" fillId="7" borderId="4" xfId="0" applyFill="1" applyBorder="1"/>
    <xf numFmtId="0" fontId="0" fillId="7" borderId="3" xfId="0" applyFill="1" applyBorder="1"/>
    <xf numFmtId="0" fontId="0" fillId="7" borderId="1" xfId="0" applyFill="1" applyBorder="1" applyAlignment="1">
      <alignment readingOrder="2"/>
    </xf>
    <xf numFmtId="0" fontId="0" fillId="7" borderId="31" xfId="0" applyFill="1" applyBorder="1"/>
    <xf numFmtId="0" fontId="0" fillId="0" borderId="22" xfId="0" applyBorder="1" applyAlignment="1">
      <alignment horizontal="right" wrapText="1" readingOrder="2"/>
    </xf>
    <xf numFmtId="0" fontId="0" fillId="0" borderId="36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7" borderId="19" xfId="0" applyFill="1" applyBorder="1"/>
    <xf numFmtId="0" fontId="0" fillId="7" borderId="2" xfId="0" applyFill="1" applyBorder="1"/>
    <xf numFmtId="0" fontId="0" fillId="7" borderId="31" xfId="0" applyFill="1" applyBorder="1" applyAlignment="1">
      <alignment vertical="center" wrapText="1"/>
    </xf>
    <xf numFmtId="0" fontId="2" fillId="7" borderId="35" xfId="0" applyFont="1" applyFill="1" applyBorder="1" applyAlignment="1">
      <alignment horizontal="right" vertical="center"/>
    </xf>
    <xf numFmtId="0" fontId="0" fillId="0" borderId="32" xfId="0" applyBorder="1" applyAlignment="1">
      <alignment horizontal="right" wrapText="1" readingOrder="2"/>
    </xf>
    <xf numFmtId="0" fontId="2" fillId="7" borderId="28" xfId="0" applyFont="1" applyFill="1" applyBorder="1" applyAlignment="1">
      <alignment horizontal="right" vertical="center"/>
    </xf>
    <xf numFmtId="0" fontId="2" fillId="7" borderId="11" xfId="0" applyFont="1" applyFill="1" applyBorder="1" applyAlignment="1">
      <alignment horizontal="right" vertical="center"/>
    </xf>
    <xf numFmtId="0" fontId="0" fillId="0" borderId="20" xfId="0" applyBorder="1" applyAlignment="1">
      <alignment horizontal="center"/>
    </xf>
    <xf numFmtId="0" fontId="0" fillId="7" borderId="21" xfId="0" applyFill="1" applyBorder="1"/>
    <xf numFmtId="0" fontId="0" fillId="7" borderId="25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99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EACD8-E812-4794-B663-0E4EA7743CA6}">
  <dimension ref="B4:R51"/>
  <sheetViews>
    <sheetView rightToLeft="1" workbookViewId="0">
      <pane xSplit="2" ySplit="11" topLeftCell="H28" activePane="bottomRight" state="frozen"/>
      <selection pane="topRight" activeCell="C1" sqref="C1"/>
      <selection pane="bottomLeft" activeCell="A10" sqref="A10"/>
      <selection pane="bottomRight" activeCell="P12" sqref="P12:P39"/>
    </sheetView>
  </sheetViews>
  <sheetFormatPr defaultRowHeight="14.25" x14ac:dyDescent="0.2"/>
  <cols>
    <col min="2" max="2" width="13.375" customWidth="1"/>
    <col min="3" max="3" width="22" bestFit="1" customWidth="1"/>
    <col min="4" max="4" width="9.5" bestFit="1" customWidth="1"/>
    <col min="5" max="5" width="9.5" customWidth="1"/>
    <col min="6" max="6" width="13.875" bestFit="1" customWidth="1"/>
    <col min="7" max="7" width="13.875" customWidth="1"/>
    <col min="8" max="8" width="8.625" bestFit="1" customWidth="1"/>
    <col min="9" max="9" width="8.625" customWidth="1"/>
    <col min="10" max="10" width="12.5" customWidth="1"/>
    <col min="11" max="11" width="12.5" bestFit="1" customWidth="1"/>
    <col min="12" max="12" width="12.5" customWidth="1"/>
    <col min="13" max="13" width="22" customWidth="1"/>
    <col min="14" max="14" width="13.875" customWidth="1"/>
    <col min="15" max="15" width="10.75" customWidth="1"/>
    <col min="16" max="16" width="26.375" bestFit="1" customWidth="1"/>
    <col min="18" max="18" width="23.125" bestFit="1" customWidth="1"/>
  </cols>
  <sheetData>
    <row r="4" spans="2:18" x14ac:dyDescent="0.2">
      <c r="J4" t="s">
        <v>59</v>
      </c>
      <c r="L4">
        <v>35</v>
      </c>
      <c r="M4" t="s">
        <v>1</v>
      </c>
    </row>
    <row r="5" spans="2:18" x14ac:dyDescent="0.2">
      <c r="J5" t="s">
        <v>60</v>
      </c>
      <c r="L5">
        <v>25</v>
      </c>
    </row>
    <row r="6" spans="2:18" x14ac:dyDescent="0.2">
      <c r="J6" t="s">
        <v>0</v>
      </c>
      <c r="L6">
        <v>16</v>
      </c>
    </row>
    <row r="7" spans="2:18" x14ac:dyDescent="0.2">
      <c r="J7" t="s">
        <v>11</v>
      </c>
      <c r="L7">
        <v>12</v>
      </c>
    </row>
    <row r="8" spans="2:18" x14ac:dyDescent="0.2">
      <c r="J8" t="s">
        <v>2</v>
      </c>
      <c r="L8">
        <v>10</v>
      </c>
    </row>
    <row r="9" spans="2:18" x14ac:dyDescent="0.2">
      <c r="J9" t="s">
        <v>3</v>
      </c>
      <c r="L9">
        <v>7</v>
      </c>
    </row>
    <row r="10" spans="2:18" ht="15" thickBot="1" x14ac:dyDescent="0.25">
      <c r="D10" s="1"/>
      <c r="E10" s="1"/>
      <c r="F10" s="1"/>
      <c r="G10" s="1"/>
      <c r="H10" s="1"/>
      <c r="I10" s="1"/>
    </row>
    <row r="11" spans="2:18" ht="45.75" thickBot="1" x14ac:dyDescent="0.25">
      <c r="B11" s="4" t="s">
        <v>15</v>
      </c>
      <c r="C11" s="8" t="s">
        <v>4</v>
      </c>
      <c r="D11" s="18" t="s">
        <v>5</v>
      </c>
      <c r="E11" s="19" t="s">
        <v>6</v>
      </c>
      <c r="F11" s="16" t="s">
        <v>11</v>
      </c>
      <c r="G11" s="17" t="s">
        <v>6</v>
      </c>
      <c r="H11" s="14" t="s">
        <v>2</v>
      </c>
      <c r="I11" s="15" t="s">
        <v>6</v>
      </c>
      <c r="J11" s="20" t="s">
        <v>13</v>
      </c>
      <c r="K11" s="21" t="s">
        <v>7</v>
      </c>
      <c r="L11" s="20" t="s">
        <v>38</v>
      </c>
      <c r="M11" s="22" t="s">
        <v>39</v>
      </c>
      <c r="N11" s="23" t="s">
        <v>6</v>
      </c>
      <c r="O11" s="6" t="s">
        <v>9</v>
      </c>
      <c r="P11" s="7" t="s">
        <v>10</v>
      </c>
      <c r="Q11" s="5" t="s">
        <v>30</v>
      </c>
      <c r="R11" s="7" t="s">
        <v>34</v>
      </c>
    </row>
    <row r="12" spans="2:18" ht="15" thickBot="1" x14ac:dyDescent="0.25">
      <c r="B12" s="25" t="s">
        <v>8</v>
      </c>
      <c r="C12" s="26"/>
      <c r="D12" s="25">
        <v>1</v>
      </c>
      <c r="E12" s="27">
        <f t="shared" ref="E12:E39" si="0">D12*$L$6</f>
        <v>16</v>
      </c>
      <c r="F12" s="25">
        <v>5</v>
      </c>
      <c r="G12" s="27">
        <f t="shared" ref="G12:G39" si="1">F12*$L$7</f>
        <v>60</v>
      </c>
      <c r="H12" s="25">
        <v>11</v>
      </c>
      <c r="I12" s="27">
        <f t="shared" ref="I12:I39" si="2">H12*$L$8</f>
        <v>110</v>
      </c>
      <c r="J12" s="25">
        <v>1</v>
      </c>
      <c r="K12" s="28">
        <v>2</v>
      </c>
      <c r="L12" s="25">
        <v>1</v>
      </c>
      <c r="M12" s="27">
        <v>2</v>
      </c>
      <c r="N12" s="28">
        <f t="shared" ref="N12:N39" si="3">SUM(M12+K12)*$L$9</f>
        <v>28</v>
      </c>
      <c r="O12" s="40">
        <f t="shared" ref="O12:O39" si="4">D12+F12+H12+M12+K12</f>
        <v>21</v>
      </c>
      <c r="P12" s="41">
        <f>E12+G12+I12+N12</f>
        <v>214</v>
      </c>
      <c r="Q12" s="40"/>
      <c r="R12" s="28"/>
    </row>
    <row r="13" spans="2:18" x14ac:dyDescent="0.2">
      <c r="B13" s="31" t="s">
        <v>14</v>
      </c>
      <c r="C13" s="47" t="s">
        <v>41</v>
      </c>
      <c r="D13" s="47">
        <v>1</v>
      </c>
      <c r="E13" s="47">
        <f t="shared" si="0"/>
        <v>16</v>
      </c>
      <c r="F13" s="47"/>
      <c r="G13" s="47">
        <f t="shared" si="1"/>
        <v>0</v>
      </c>
      <c r="H13" s="47"/>
      <c r="I13" s="47">
        <f t="shared" si="2"/>
        <v>0</v>
      </c>
      <c r="J13" s="47"/>
      <c r="K13" s="47"/>
      <c r="L13" s="47">
        <v>1</v>
      </c>
      <c r="M13" s="47">
        <v>2</v>
      </c>
      <c r="N13" s="47">
        <f t="shared" si="3"/>
        <v>14</v>
      </c>
      <c r="O13" s="47">
        <f t="shared" si="4"/>
        <v>3</v>
      </c>
      <c r="P13" s="48">
        <f>E13+G13+I13+N13</f>
        <v>30</v>
      </c>
      <c r="Q13" s="47"/>
      <c r="R13" s="32"/>
    </row>
    <row r="14" spans="2:18" x14ac:dyDescent="0.2">
      <c r="B14" s="10"/>
      <c r="C14" s="2" t="s">
        <v>16</v>
      </c>
      <c r="D14" s="2"/>
      <c r="E14" s="2">
        <f t="shared" si="0"/>
        <v>0</v>
      </c>
      <c r="F14" s="2">
        <v>1</v>
      </c>
      <c r="G14" s="2">
        <f t="shared" si="1"/>
        <v>12</v>
      </c>
      <c r="H14" s="2">
        <v>4</v>
      </c>
      <c r="I14" s="2">
        <f t="shared" si="2"/>
        <v>40</v>
      </c>
      <c r="J14" s="2"/>
      <c r="K14" s="2"/>
      <c r="L14" s="2">
        <v>1</v>
      </c>
      <c r="M14" s="2">
        <v>2</v>
      </c>
      <c r="N14" s="2">
        <f t="shared" si="3"/>
        <v>14</v>
      </c>
      <c r="O14" s="2">
        <f t="shared" si="4"/>
        <v>7</v>
      </c>
      <c r="P14" s="59">
        <f t="shared" ref="P14:P37" si="5">E14+G14+I14+N14</f>
        <v>66</v>
      </c>
      <c r="Q14" s="2"/>
      <c r="R14" s="11"/>
    </row>
    <row r="15" spans="2:18" x14ac:dyDescent="0.2">
      <c r="B15" s="10"/>
      <c r="C15" s="2" t="s">
        <v>17</v>
      </c>
      <c r="D15" s="2"/>
      <c r="E15" s="2">
        <f t="shared" si="0"/>
        <v>0</v>
      </c>
      <c r="F15" s="2">
        <v>1</v>
      </c>
      <c r="G15" s="2">
        <f t="shared" si="1"/>
        <v>12</v>
      </c>
      <c r="H15" s="2">
        <v>1</v>
      </c>
      <c r="I15" s="2">
        <f t="shared" si="2"/>
        <v>10</v>
      </c>
      <c r="J15" s="2"/>
      <c r="K15" s="2"/>
      <c r="L15" s="2">
        <v>1</v>
      </c>
      <c r="M15" s="2">
        <v>2</v>
      </c>
      <c r="N15" s="2">
        <f t="shared" si="3"/>
        <v>14</v>
      </c>
      <c r="O15" s="2">
        <f t="shared" si="4"/>
        <v>4</v>
      </c>
      <c r="P15" s="59">
        <f t="shared" si="5"/>
        <v>36</v>
      </c>
      <c r="Q15" s="2"/>
      <c r="R15" s="11"/>
    </row>
    <row r="16" spans="2:18" x14ac:dyDescent="0.2">
      <c r="B16" s="10"/>
      <c r="C16" s="2" t="s">
        <v>18</v>
      </c>
      <c r="D16" s="2"/>
      <c r="E16" s="2">
        <f t="shared" si="0"/>
        <v>0</v>
      </c>
      <c r="F16" s="2">
        <v>3</v>
      </c>
      <c r="G16" s="2">
        <f t="shared" si="1"/>
        <v>36</v>
      </c>
      <c r="H16" s="2">
        <v>1</v>
      </c>
      <c r="I16" s="2">
        <f t="shared" si="2"/>
        <v>10</v>
      </c>
      <c r="J16" s="2">
        <v>1</v>
      </c>
      <c r="K16" s="2">
        <v>3</v>
      </c>
      <c r="L16" s="2"/>
      <c r="M16" s="2">
        <v>3</v>
      </c>
      <c r="N16" s="2">
        <f t="shared" si="3"/>
        <v>42</v>
      </c>
      <c r="O16" s="2">
        <f t="shared" si="4"/>
        <v>10</v>
      </c>
      <c r="P16" s="59">
        <f t="shared" si="5"/>
        <v>88</v>
      </c>
      <c r="Q16" s="2"/>
      <c r="R16" s="11"/>
    </row>
    <row r="17" spans="2:18" ht="15" thickBot="1" x14ac:dyDescent="0.25">
      <c r="B17" s="37"/>
      <c r="C17" s="24" t="s">
        <v>19</v>
      </c>
      <c r="D17" s="24"/>
      <c r="E17" s="24">
        <f t="shared" si="0"/>
        <v>0</v>
      </c>
      <c r="F17" s="24"/>
      <c r="G17" s="24">
        <f t="shared" si="1"/>
        <v>0</v>
      </c>
      <c r="H17" s="24"/>
      <c r="I17" s="24">
        <f t="shared" si="2"/>
        <v>0</v>
      </c>
      <c r="J17" s="24"/>
      <c r="K17" s="24"/>
      <c r="L17" s="24">
        <v>1</v>
      </c>
      <c r="M17" s="24">
        <v>2</v>
      </c>
      <c r="N17" s="24">
        <f t="shared" si="3"/>
        <v>14</v>
      </c>
      <c r="O17" s="24">
        <f t="shared" si="4"/>
        <v>2</v>
      </c>
      <c r="P17" s="51">
        <f t="shared" si="5"/>
        <v>14</v>
      </c>
      <c r="Q17" s="24"/>
      <c r="R17" s="38"/>
    </row>
    <row r="18" spans="2:18" ht="43.5" thickBot="1" x14ac:dyDescent="0.25">
      <c r="B18" s="61" t="s">
        <v>20</v>
      </c>
      <c r="C18" s="62"/>
      <c r="D18" s="25">
        <v>1</v>
      </c>
      <c r="E18" s="27">
        <f t="shared" si="0"/>
        <v>16</v>
      </c>
      <c r="F18" s="25">
        <v>1</v>
      </c>
      <c r="G18" s="27">
        <f t="shared" si="1"/>
        <v>12</v>
      </c>
      <c r="H18" s="25">
        <v>2</v>
      </c>
      <c r="I18" s="27">
        <f t="shared" si="2"/>
        <v>20</v>
      </c>
      <c r="J18" s="25">
        <v>1</v>
      </c>
      <c r="K18" s="28">
        <v>1</v>
      </c>
      <c r="L18" s="25"/>
      <c r="M18" s="27"/>
      <c r="N18" s="28">
        <f t="shared" si="3"/>
        <v>7</v>
      </c>
      <c r="O18" s="40">
        <f t="shared" si="4"/>
        <v>5</v>
      </c>
      <c r="P18" s="41">
        <f t="shared" si="5"/>
        <v>55</v>
      </c>
      <c r="Q18" s="40"/>
      <c r="R18" s="63" t="s">
        <v>42</v>
      </c>
    </row>
    <row r="19" spans="2:18" ht="43.5" thickBot="1" x14ac:dyDescent="0.25">
      <c r="B19" s="42" t="s">
        <v>43</v>
      </c>
      <c r="C19" s="26"/>
      <c r="D19" s="25"/>
      <c r="E19" s="27">
        <f t="shared" si="0"/>
        <v>0</v>
      </c>
      <c r="F19" s="25">
        <v>1</v>
      </c>
      <c r="G19" s="27">
        <f t="shared" si="1"/>
        <v>12</v>
      </c>
      <c r="H19" s="25"/>
      <c r="I19" s="27">
        <f t="shared" si="2"/>
        <v>0</v>
      </c>
      <c r="J19" s="25"/>
      <c r="K19" s="28"/>
      <c r="L19" s="25">
        <v>1</v>
      </c>
      <c r="M19" s="27">
        <v>2</v>
      </c>
      <c r="N19" s="28">
        <f t="shared" si="3"/>
        <v>14</v>
      </c>
      <c r="O19" s="40">
        <f t="shared" si="4"/>
        <v>3</v>
      </c>
      <c r="P19" s="41">
        <f t="shared" si="5"/>
        <v>26</v>
      </c>
      <c r="Q19" s="40"/>
      <c r="R19" s="28"/>
    </row>
    <row r="20" spans="2:18" ht="129" thickBot="1" x14ac:dyDescent="0.25">
      <c r="B20" s="64" t="s">
        <v>21</v>
      </c>
      <c r="C20" s="65"/>
      <c r="D20" s="66">
        <v>1</v>
      </c>
      <c r="E20" s="67">
        <f t="shared" si="0"/>
        <v>16</v>
      </c>
      <c r="F20" s="66">
        <v>1</v>
      </c>
      <c r="G20" s="67">
        <f t="shared" si="1"/>
        <v>12</v>
      </c>
      <c r="H20" s="66">
        <v>31</v>
      </c>
      <c r="I20" s="67">
        <f t="shared" si="2"/>
        <v>310</v>
      </c>
      <c r="J20" s="66">
        <v>5</v>
      </c>
      <c r="K20" s="68">
        <v>10</v>
      </c>
      <c r="L20" s="66">
        <v>1</v>
      </c>
      <c r="M20" s="67">
        <v>1</v>
      </c>
      <c r="N20" s="68">
        <f t="shared" si="3"/>
        <v>77</v>
      </c>
      <c r="O20" s="69">
        <f t="shared" si="4"/>
        <v>44</v>
      </c>
      <c r="P20" s="69">
        <f t="shared" si="5"/>
        <v>415</v>
      </c>
      <c r="Q20" s="69"/>
      <c r="R20" s="70" t="s">
        <v>45</v>
      </c>
    </row>
    <row r="21" spans="2:18" x14ac:dyDescent="0.2">
      <c r="B21" s="31" t="s">
        <v>22</v>
      </c>
      <c r="C21" s="32"/>
      <c r="D21" s="31">
        <v>1</v>
      </c>
      <c r="E21" s="32">
        <f t="shared" si="0"/>
        <v>16</v>
      </c>
      <c r="F21" s="31"/>
      <c r="G21" s="32">
        <f t="shared" si="1"/>
        <v>0</v>
      </c>
      <c r="H21" s="31">
        <v>5</v>
      </c>
      <c r="I21" s="32">
        <f t="shared" si="2"/>
        <v>50</v>
      </c>
      <c r="J21" s="31">
        <v>1</v>
      </c>
      <c r="K21" s="47">
        <v>2</v>
      </c>
      <c r="L21" s="47"/>
      <c r="M21" s="47"/>
      <c r="N21" s="32">
        <f t="shared" si="3"/>
        <v>14</v>
      </c>
      <c r="O21" s="31">
        <f t="shared" si="4"/>
        <v>8</v>
      </c>
      <c r="P21" s="33">
        <f t="shared" si="5"/>
        <v>80</v>
      </c>
      <c r="Q21" s="34"/>
      <c r="R21" s="32"/>
    </row>
    <row r="22" spans="2:18" ht="15" thickBot="1" x14ac:dyDescent="0.25">
      <c r="B22" s="37"/>
      <c r="C22" s="38" t="s">
        <v>23</v>
      </c>
      <c r="D22" s="37"/>
      <c r="E22" s="38">
        <f t="shared" si="0"/>
        <v>0</v>
      </c>
      <c r="F22" s="37">
        <v>1</v>
      </c>
      <c r="G22" s="38">
        <f t="shared" si="1"/>
        <v>12</v>
      </c>
      <c r="H22" s="37"/>
      <c r="I22" s="38">
        <f t="shared" si="2"/>
        <v>0</v>
      </c>
      <c r="J22" s="37">
        <v>3</v>
      </c>
      <c r="K22" s="24">
        <v>10</v>
      </c>
      <c r="L22" s="24"/>
      <c r="M22" s="24"/>
      <c r="N22" s="38">
        <f t="shared" si="3"/>
        <v>70</v>
      </c>
      <c r="O22" s="37">
        <f t="shared" si="4"/>
        <v>11</v>
      </c>
      <c r="P22" s="71">
        <f t="shared" si="5"/>
        <v>82</v>
      </c>
      <c r="Q22" s="39"/>
      <c r="R22" s="38" t="s">
        <v>46</v>
      </c>
    </row>
    <row r="23" spans="2:18" x14ac:dyDescent="0.2">
      <c r="B23" s="36" t="s">
        <v>24</v>
      </c>
      <c r="C23" s="35" t="s">
        <v>41</v>
      </c>
      <c r="D23" s="36"/>
      <c r="E23" s="35">
        <f t="shared" si="0"/>
        <v>0</v>
      </c>
      <c r="F23" s="36">
        <v>1</v>
      </c>
      <c r="G23" s="35">
        <f t="shared" si="1"/>
        <v>12</v>
      </c>
      <c r="H23" s="36">
        <v>1</v>
      </c>
      <c r="I23" s="56">
        <f t="shared" si="2"/>
        <v>10</v>
      </c>
      <c r="J23" s="36"/>
      <c r="K23" s="3"/>
      <c r="L23" s="3"/>
      <c r="M23" s="3"/>
      <c r="N23" s="35">
        <f t="shared" si="3"/>
        <v>0</v>
      </c>
      <c r="O23" s="57">
        <f t="shared" si="4"/>
        <v>2</v>
      </c>
      <c r="P23" s="13">
        <f t="shared" si="5"/>
        <v>22</v>
      </c>
      <c r="Q23" s="3"/>
      <c r="R23" s="35" t="s">
        <v>48</v>
      </c>
    </row>
    <row r="24" spans="2:18" x14ac:dyDescent="0.2">
      <c r="B24" s="10"/>
      <c r="C24" s="11" t="s">
        <v>50</v>
      </c>
      <c r="D24" s="10"/>
      <c r="E24" s="11">
        <f t="shared" si="0"/>
        <v>0</v>
      </c>
      <c r="F24" s="10"/>
      <c r="G24" s="11">
        <f t="shared" si="1"/>
        <v>0</v>
      </c>
      <c r="H24" s="10"/>
      <c r="I24" s="9">
        <f t="shared" si="2"/>
        <v>0</v>
      </c>
      <c r="J24" s="10"/>
      <c r="K24" s="2"/>
      <c r="L24" s="2">
        <v>1</v>
      </c>
      <c r="M24" s="2">
        <v>2</v>
      </c>
      <c r="N24" s="11">
        <f t="shared" si="3"/>
        <v>14</v>
      </c>
      <c r="O24" s="12">
        <f t="shared" si="4"/>
        <v>2</v>
      </c>
      <c r="P24" s="59"/>
      <c r="Q24" s="2"/>
      <c r="R24" s="11"/>
    </row>
    <row r="25" spans="2:18" ht="15" thickBot="1" x14ac:dyDescent="0.25">
      <c r="B25" s="43"/>
      <c r="C25" s="45" t="s">
        <v>49</v>
      </c>
      <c r="D25" s="43"/>
      <c r="E25" s="45">
        <f t="shared" si="0"/>
        <v>0</v>
      </c>
      <c r="F25" s="43"/>
      <c r="G25" s="45">
        <f t="shared" si="1"/>
        <v>0</v>
      </c>
      <c r="H25" s="43"/>
      <c r="I25" s="44">
        <f t="shared" si="2"/>
        <v>0</v>
      </c>
      <c r="J25" s="43"/>
      <c r="K25" s="49"/>
      <c r="L25" s="49">
        <v>2</v>
      </c>
      <c r="M25" s="49">
        <v>6</v>
      </c>
      <c r="N25" s="45">
        <f t="shared" si="3"/>
        <v>42</v>
      </c>
      <c r="O25" s="46">
        <f t="shared" si="4"/>
        <v>6</v>
      </c>
      <c r="P25" s="72"/>
      <c r="Q25" s="49"/>
      <c r="R25" s="45"/>
    </row>
    <row r="26" spans="2:18" ht="15" thickBot="1" x14ac:dyDescent="0.25">
      <c r="B26" s="73" t="s">
        <v>26</v>
      </c>
      <c r="C26" s="54"/>
      <c r="D26" s="54">
        <v>1</v>
      </c>
      <c r="E26" s="54">
        <f t="shared" si="0"/>
        <v>16</v>
      </c>
      <c r="F26" s="54"/>
      <c r="G26" s="54">
        <f t="shared" si="1"/>
        <v>0</v>
      </c>
      <c r="H26" s="54">
        <v>1</v>
      </c>
      <c r="I26" s="54">
        <f t="shared" si="2"/>
        <v>10</v>
      </c>
      <c r="J26" s="54"/>
      <c r="K26" s="54"/>
      <c r="L26" s="54"/>
      <c r="M26" s="54"/>
      <c r="N26" s="54">
        <f t="shared" si="3"/>
        <v>0</v>
      </c>
      <c r="O26" s="54">
        <f t="shared" si="4"/>
        <v>2</v>
      </c>
      <c r="P26" s="53">
        <f t="shared" si="5"/>
        <v>26</v>
      </c>
      <c r="Q26" s="54"/>
      <c r="R26" s="55"/>
    </row>
    <row r="27" spans="2:18" ht="15" thickBot="1" x14ac:dyDescent="0.25">
      <c r="B27" s="25" t="s">
        <v>27</v>
      </c>
      <c r="C27" s="40"/>
      <c r="D27" s="40">
        <v>1</v>
      </c>
      <c r="E27" s="40">
        <f t="shared" si="0"/>
        <v>16</v>
      </c>
      <c r="F27" s="40">
        <v>3</v>
      </c>
      <c r="G27" s="40">
        <f t="shared" si="1"/>
        <v>36</v>
      </c>
      <c r="H27" s="40">
        <v>3</v>
      </c>
      <c r="I27" s="40">
        <f t="shared" si="2"/>
        <v>30</v>
      </c>
      <c r="J27" s="40"/>
      <c r="K27" s="40"/>
      <c r="L27" s="40"/>
      <c r="M27" s="40">
        <v>4</v>
      </c>
      <c r="N27" s="40">
        <f t="shared" si="3"/>
        <v>28</v>
      </c>
      <c r="O27" s="40">
        <f t="shared" si="4"/>
        <v>11</v>
      </c>
      <c r="P27" s="41">
        <f t="shared" si="5"/>
        <v>110</v>
      </c>
      <c r="Q27" s="40" t="s">
        <v>47</v>
      </c>
      <c r="R27" s="27"/>
    </row>
    <row r="28" spans="2:18" ht="42.75" x14ac:dyDescent="0.2">
      <c r="B28" s="36" t="s">
        <v>28</v>
      </c>
      <c r="C28" s="35" t="s">
        <v>41</v>
      </c>
      <c r="D28" s="36">
        <v>1</v>
      </c>
      <c r="E28" s="35">
        <f t="shared" si="0"/>
        <v>16</v>
      </c>
      <c r="F28" s="36"/>
      <c r="G28" s="35">
        <f t="shared" si="1"/>
        <v>0</v>
      </c>
      <c r="H28" s="36"/>
      <c r="I28" s="35">
        <f t="shared" si="2"/>
        <v>0</v>
      </c>
      <c r="J28" s="36"/>
      <c r="K28" s="3"/>
      <c r="L28" s="3"/>
      <c r="M28" s="3"/>
      <c r="N28" s="35">
        <f t="shared" si="3"/>
        <v>0</v>
      </c>
      <c r="O28" s="57">
        <f t="shared" si="4"/>
        <v>1</v>
      </c>
      <c r="P28" s="13">
        <f t="shared" si="5"/>
        <v>16</v>
      </c>
      <c r="Q28" s="3">
        <f>80+60+50+3*12+6</f>
        <v>232</v>
      </c>
      <c r="R28" s="58" t="s">
        <v>37</v>
      </c>
    </row>
    <row r="29" spans="2:18" x14ac:dyDescent="0.2">
      <c r="B29" s="10"/>
      <c r="C29" s="11" t="s">
        <v>29</v>
      </c>
      <c r="D29" s="10"/>
      <c r="E29" s="11">
        <f t="shared" si="0"/>
        <v>0</v>
      </c>
      <c r="F29" s="10"/>
      <c r="G29" s="11">
        <f t="shared" si="1"/>
        <v>0</v>
      </c>
      <c r="H29" s="10"/>
      <c r="I29" s="11">
        <f t="shared" si="2"/>
        <v>0</v>
      </c>
      <c r="J29" s="10"/>
      <c r="K29" s="2"/>
      <c r="L29" s="2"/>
      <c r="M29" s="2">
        <v>2</v>
      </c>
      <c r="N29" s="11">
        <f t="shared" si="3"/>
        <v>14</v>
      </c>
      <c r="O29" s="12">
        <f t="shared" si="4"/>
        <v>2</v>
      </c>
      <c r="P29" s="59">
        <f t="shared" si="5"/>
        <v>14</v>
      </c>
      <c r="Q29" s="2">
        <v>15</v>
      </c>
      <c r="R29" s="11"/>
    </row>
    <row r="30" spans="2:18" x14ac:dyDescent="0.2">
      <c r="B30" s="10"/>
      <c r="C30" s="11" t="s">
        <v>31</v>
      </c>
      <c r="D30" s="10"/>
      <c r="E30" s="11">
        <f t="shared" si="0"/>
        <v>0</v>
      </c>
      <c r="F30" s="10"/>
      <c r="G30" s="11">
        <f t="shared" si="1"/>
        <v>0</v>
      </c>
      <c r="H30" s="10"/>
      <c r="I30" s="11">
        <f t="shared" si="2"/>
        <v>0</v>
      </c>
      <c r="J30" s="10"/>
      <c r="K30" s="2"/>
      <c r="L30" s="2"/>
      <c r="M30" s="2">
        <v>2</v>
      </c>
      <c r="N30" s="11">
        <f t="shared" si="3"/>
        <v>14</v>
      </c>
      <c r="O30" s="12">
        <f t="shared" si="4"/>
        <v>2</v>
      </c>
      <c r="P30" s="59">
        <f t="shared" si="5"/>
        <v>14</v>
      </c>
      <c r="Q30" s="2"/>
      <c r="R30" s="11"/>
    </row>
    <row r="31" spans="2:18" x14ac:dyDescent="0.2">
      <c r="B31" s="10"/>
      <c r="C31" s="11" t="s">
        <v>32</v>
      </c>
      <c r="D31" s="10"/>
      <c r="E31" s="11">
        <f t="shared" si="0"/>
        <v>0</v>
      </c>
      <c r="F31" s="10"/>
      <c r="G31" s="11">
        <f t="shared" si="1"/>
        <v>0</v>
      </c>
      <c r="H31" s="10">
        <v>1</v>
      </c>
      <c r="I31" s="11">
        <f t="shared" si="2"/>
        <v>10</v>
      </c>
      <c r="J31" s="10"/>
      <c r="K31" s="2"/>
      <c r="L31" s="2"/>
      <c r="M31" s="2"/>
      <c r="N31" s="11">
        <f t="shared" si="3"/>
        <v>0</v>
      </c>
      <c r="O31" s="12">
        <f t="shared" si="4"/>
        <v>1</v>
      </c>
      <c r="P31" s="59">
        <f t="shared" si="5"/>
        <v>10</v>
      </c>
      <c r="Q31" s="2"/>
      <c r="R31" s="11"/>
    </row>
    <row r="32" spans="2:18" x14ac:dyDescent="0.2">
      <c r="B32" s="10"/>
      <c r="C32" s="11" t="s">
        <v>33</v>
      </c>
      <c r="D32" s="10"/>
      <c r="E32" s="11">
        <f t="shared" si="0"/>
        <v>0</v>
      </c>
      <c r="F32" s="10">
        <v>1</v>
      </c>
      <c r="G32" s="11">
        <f t="shared" si="1"/>
        <v>12</v>
      </c>
      <c r="H32" s="10">
        <v>1</v>
      </c>
      <c r="I32" s="11">
        <f t="shared" si="2"/>
        <v>10</v>
      </c>
      <c r="J32" s="10"/>
      <c r="K32" s="2"/>
      <c r="L32" s="2"/>
      <c r="M32" s="2"/>
      <c r="N32" s="11">
        <f t="shared" si="3"/>
        <v>0</v>
      </c>
      <c r="O32" s="12">
        <f t="shared" si="4"/>
        <v>2</v>
      </c>
      <c r="P32" s="59">
        <f t="shared" si="5"/>
        <v>22</v>
      </c>
      <c r="Q32" s="2">
        <v>4</v>
      </c>
      <c r="R32" s="11" t="s">
        <v>35</v>
      </c>
    </row>
    <row r="33" spans="2:18" x14ac:dyDescent="0.2">
      <c r="B33" s="10"/>
      <c r="C33" s="11" t="s">
        <v>36</v>
      </c>
      <c r="D33" s="10"/>
      <c r="E33" s="11">
        <f t="shared" si="0"/>
        <v>0</v>
      </c>
      <c r="F33" s="10"/>
      <c r="G33" s="11">
        <f t="shared" si="1"/>
        <v>0</v>
      </c>
      <c r="H33" s="10"/>
      <c r="I33" s="11">
        <f t="shared" si="2"/>
        <v>0</v>
      </c>
      <c r="J33" s="10"/>
      <c r="K33" s="2">
        <v>1</v>
      </c>
      <c r="L33" s="2"/>
      <c r="M33" s="2">
        <v>2</v>
      </c>
      <c r="N33" s="11">
        <f t="shared" si="3"/>
        <v>21</v>
      </c>
      <c r="O33" s="12">
        <f t="shared" si="4"/>
        <v>3</v>
      </c>
      <c r="P33" s="59">
        <f t="shared" si="5"/>
        <v>21</v>
      </c>
      <c r="Q33" s="2"/>
      <c r="R33" s="11"/>
    </row>
    <row r="34" spans="2:18" ht="15" thickBot="1" x14ac:dyDescent="0.25">
      <c r="B34" s="43"/>
      <c r="C34" s="45" t="s">
        <v>25</v>
      </c>
      <c r="D34" s="43"/>
      <c r="E34" s="45">
        <f t="shared" si="0"/>
        <v>0</v>
      </c>
      <c r="F34" s="43">
        <v>1</v>
      </c>
      <c r="G34" s="45">
        <f t="shared" si="1"/>
        <v>12</v>
      </c>
      <c r="H34" s="43"/>
      <c r="I34" s="45">
        <f t="shared" si="2"/>
        <v>0</v>
      </c>
      <c r="J34" s="43"/>
      <c r="K34" s="49"/>
      <c r="L34" s="49">
        <v>1</v>
      </c>
      <c r="M34" s="49">
        <v>8</v>
      </c>
      <c r="N34" s="45">
        <f t="shared" si="3"/>
        <v>56</v>
      </c>
      <c r="O34" s="46">
        <f t="shared" si="4"/>
        <v>9</v>
      </c>
      <c r="P34" s="72">
        <f t="shared" si="5"/>
        <v>68</v>
      </c>
      <c r="Q34" s="49"/>
      <c r="R34" s="45"/>
    </row>
    <row r="35" spans="2:18" x14ac:dyDescent="0.2">
      <c r="B35" s="31" t="s">
        <v>12</v>
      </c>
      <c r="C35" s="47" t="s">
        <v>51</v>
      </c>
      <c r="D35" s="47">
        <v>1</v>
      </c>
      <c r="E35" s="47">
        <f t="shared" si="0"/>
        <v>16</v>
      </c>
      <c r="F35" s="47"/>
      <c r="G35" s="47">
        <f t="shared" si="1"/>
        <v>0</v>
      </c>
      <c r="H35" s="47"/>
      <c r="I35" s="47">
        <f t="shared" si="2"/>
        <v>0</v>
      </c>
      <c r="J35" s="47">
        <v>1</v>
      </c>
      <c r="K35" s="47">
        <v>1</v>
      </c>
      <c r="L35" s="47"/>
      <c r="M35" s="47"/>
      <c r="N35" s="47">
        <f t="shared" si="3"/>
        <v>7</v>
      </c>
      <c r="O35" s="47">
        <f t="shared" si="4"/>
        <v>2</v>
      </c>
      <c r="P35" s="48">
        <f t="shared" si="5"/>
        <v>23</v>
      </c>
      <c r="Q35" s="47"/>
      <c r="R35" s="32"/>
    </row>
    <row r="36" spans="2:18" x14ac:dyDescent="0.2">
      <c r="B36" s="10"/>
      <c r="C36" s="2" t="s">
        <v>52</v>
      </c>
      <c r="D36" s="2"/>
      <c r="E36" s="2">
        <f t="shared" si="0"/>
        <v>0</v>
      </c>
      <c r="F36" s="2"/>
      <c r="G36" s="2">
        <f t="shared" si="1"/>
        <v>0</v>
      </c>
      <c r="H36" s="2"/>
      <c r="I36" s="2">
        <f t="shared" si="2"/>
        <v>0</v>
      </c>
      <c r="J36" s="2"/>
      <c r="K36" s="2"/>
      <c r="L36" s="2">
        <v>1</v>
      </c>
      <c r="M36" s="2">
        <v>2</v>
      </c>
      <c r="N36" s="2">
        <f t="shared" si="3"/>
        <v>14</v>
      </c>
      <c r="O36" s="2">
        <f t="shared" si="4"/>
        <v>2</v>
      </c>
      <c r="P36" s="59">
        <f t="shared" si="5"/>
        <v>14</v>
      </c>
      <c r="Q36" s="2"/>
      <c r="R36" s="11"/>
    </row>
    <row r="37" spans="2:18" x14ac:dyDescent="0.2">
      <c r="B37" s="10"/>
      <c r="C37" s="2" t="s">
        <v>53</v>
      </c>
      <c r="D37" s="2"/>
      <c r="E37" s="2">
        <f t="shared" si="0"/>
        <v>0</v>
      </c>
      <c r="F37" s="2"/>
      <c r="G37" s="2">
        <f t="shared" si="1"/>
        <v>0</v>
      </c>
      <c r="H37" s="2">
        <v>1</v>
      </c>
      <c r="I37" s="2">
        <f t="shared" si="2"/>
        <v>10</v>
      </c>
      <c r="J37" s="2">
        <v>1</v>
      </c>
      <c r="K37" s="2">
        <v>3</v>
      </c>
      <c r="L37" s="2">
        <v>1</v>
      </c>
      <c r="M37" s="2">
        <v>2</v>
      </c>
      <c r="N37" s="2">
        <f t="shared" si="3"/>
        <v>35</v>
      </c>
      <c r="O37" s="2">
        <f t="shared" si="4"/>
        <v>6</v>
      </c>
      <c r="P37" s="59">
        <f t="shared" si="5"/>
        <v>45</v>
      </c>
      <c r="Q37" s="2"/>
      <c r="R37" s="11"/>
    </row>
    <row r="38" spans="2:18" ht="15" thickBot="1" x14ac:dyDescent="0.25">
      <c r="B38" s="43"/>
      <c r="C38" s="49" t="s">
        <v>54</v>
      </c>
      <c r="D38" s="49"/>
      <c r="E38" s="49">
        <f t="shared" si="0"/>
        <v>0</v>
      </c>
      <c r="F38" s="49"/>
      <c r="G38" s="49">
        <f t="shared" si="1"/>
        <v>0</v>
      </c>
      <c r="H38" s="49"/>
      <c r="I38" s="49">
        <f t="shared" si="2"/>
        <v>0</v>
      </c>
      <c r="J38" s="49">
        <v>1</v>
      </c>
      <c r="K38" s="49">
        <v>3</v>
      </c>
      <c r="L38" s="49"/>
      <c r="M38" s="49"/>
      <c r="N38" s="49">
        <f t="shared" si="3"/>
        <v>21</v>
      </c>
      <c r="O38" s="49">
        <f t="shared" si="4"/>
        <v>3</v>
      </c>
      <c r="P38" s="72">
        <f>E38+G38+I38+N38</f>
        <v>21</v>
      </c>
      <c r="Q38" s="49"/>
      <c r="R38" s="45"/>
    </row>
    <row r="39" spans="2:18" ht="15" thickBot="1" x14ac:dyDescent="0.25">
      <c r="B39" s="25" t="s">
        <v>57</v>
      </c>
      <c r="C39" s="40" t="s">
        <v>58</v>
      </c>
      <c r="D39" s="40"/>
      <c r="E39" s="40">
        <f t="shared" si="0"/>
        <v>0</v>
      </c>
      <c r="F39" s="40">
        <v>4</v>
      </c>
      <c r="G39" s="40">
        <f t="shared" si="1"/>
        <v>48</v>
      </c>
      <c r="H39" s="40">
        <v>1</v>
      </c>
      <c r="I39" s="40">
        <f t="shared" si="2"/>
        <v>10</v>
      </c>
      <c r="J39" s="40">
        <v>2</v>
      </c>
      <c r="K39" s="40">
        <v>18</v>
      </c>
      <c r="L39" s="40">
        <v>2</v>
      </c>
      <c r="M39" s="40">
        <v>4</v>
      </c>
      <c r="N39" s="40">
        <f t="shared" si="3"/>
        <v>154</v>
      </c>
      <c r="O39" s="40">
        <f t="shared" si="4"/>
        <v>27</v>
      </c>
      <c r="P39" s="41">
        <f>E39+G39+I39+N39</f>
        <v>212</v>
      </c>
      <c r="Q39" s="40"/>
      <c r="R39" s="27"/>
    </row>
    <row r="51" spans="3:8" x14ac:dyDescent="0.2">
      <c r="C51" s="74" t="s">
        <v>64</v>
      </c>
      <c r="H5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03DA1-DACC-4C89-B06A-1BBE09D1B121}">
  <sheetPr>
    <pageSetUpPr fitToPage="1"/>
  </sheetPr>
  <dimension ref="B2:R109"/>
  <sheetViews>
    <sheetView rightToLeft="1" tabSelected="1" zoomScaleNormal="100" workbookViewId="0">
      <pane xSplit="3" ySplit="9" topLeftCell="D65" activePane="bottomRight" state="frozen"/>
      <selection pane="topRight" activeCell="D1" sqref="D1"/>
      <selection pane="bottomLeft" activeCell="A10" sqref="A10"/>
      <selection pane="bottomRight" activeCell="B71" sqref="B71:C83"/>
    </sheetView>
  </sheetViews>
  <sheetFormatPr defaultRowHeight="14.25" x14ac:dyDescent="0.2"/>
  <cols>
    <col min="2" max="2" width="22.875" bestFit="1" customWidth="1"/>
    <col min="3" max="3" width="34.125" bestFit="1" customWidth="1"/>
    <col min="4" max="4" width="9.5" bestFit="1" customWidth="1"/>
    <col min="5" max="5" width="9.5" customWidth="1"/>
    <col min="6" max="6" width="13.875" bestFit="1" customWidth="1"/>
    <col min="7" max="7" width="13.875" customWidth="1"/>
    <col min="8" max="8" width="8.625" bestFit="1" customWidth="1"/>
    <col min="9" max="9" width="8.625" customWidth="1"/>
    <col min="10" max="10" width="11.5" customWidth="1"/>
    <col min="11" max="11" width="12.5" bestFit="1" customWidth="1"/>
    <col min="12" max="12" width="12.5" customWidth="1"/>
    <col min="13" max="13" width="14.75" customWidth="1"/>
    <col min="14" max="14" width="13.875" customWidth="1"/>
    <col min="15" max="15" width="10.75" customWidth="1"/>
    <col min="16" max="16" width="26.375" bestFit="1" customWidth="1"/>
    <col min="18" max="18" width="25.5" bestFit="1" customWidth="1"/>
  </cols>
  <sheetData>
    <row r="2" spans="2:18" x14ac:dyDescent="0.2">
      <c r="J2" t="s">
        <v>59</v>
      </c>
      <c r="L2">
        <v>50</v>
      </c>
      <c r="M2" t="s">
        <v>1</v>
      </c>
    </row>
    <row r="3" spans="2:18" x14ac:dyDescent="0.2">
      <c r="J3" t="s">
        <v>60</v>
      </c>
      <c r="L3">
        <v>25</v>
      </c>
    </row>
    <row r="4" spans="2:18" x14ac:dyDescent="0.2">
      <c r="J4" t="s">
        <v>0</v>
      </c>
      <c r="L4">
        <v>16</v>
      </c>
    </row>
    <row r="5" spans="2:18" x14ac:dyDescent="0.2">
      <c r="J5" t="s">
        <v>11</v>
      </c>
      <c r="L5">
        <v>12</v>
      </c>
    </row>
    <row r="6" spans="2:18" x14ac:dyDescent="0.2">
      <c r="J6" t="s">
        <v>2</v>
      </c>
      <c r="L6">
        <v>10</v>
      </c>
    </row>
    <row r="7" spans="2:18" x14ac:dyDescent="0.2">
      <c r="J7" t="s">
        <v>3</v>
      </c>
      <c r="L7">
        <v>7</v>
      </c>
    </row>
    <row r="8" spans="2:18" ht="15" thickBot="1" x14ac:dyDescent="0.25">
      <c r="D8" s="1"/>
      <c r="E8" s="1"/>
      <c r="F8" s="1"/>
      <c r="G8" s="1"/>
      <c r="H8" s="1"/>
      <c r="I8" s="1"/>
    </row>
    <row r="9" spans="2:18" ht="45.75" thickBot="1" x14ac:dyDescent="0.25">
      <c r="B9" s="99" t="s">
        <v>15</v>
      </c>
      <c r="C9" s="100" t="s">
        <v>4</v>
      </c>
      <c r="D9" s="101" t="s">
        <v>5</v>
      </c>
      <c r="E9" s="102" t="s">
        <v>6</v>
      </c>
      <c r="F9" s="103" t="s">
        <v>11</v>
      </c>
      <c r="G9" s="104" t="s">
        <v>6</v>
      </c>
      <c r="H9" s="105" t="s">
        <v>2</v>
      </c>
      <c r="I9" s="106" t="s">
        <v>6</v>
      </c>
      <c r="J9" s="107" t="s">
        <v>13</v>
      </c>
      <c r="K9" s="108" t="s">
        <v>7</v>
      </c>
      <c r="L9" s="107" t="s">
        <v>38</v>
      </c>
      <c r="M9" s="107" t="s">
        <v>39</v>
      </c>
      <c r="N9" s="109" t="s">
        <v>6</v>
      </c>
      <c r="O9" s="110" t="s">
        <v>9</v>
      </c>
      <c r="P9" s="111" t="s">
        <v>10</v>
      </c>
      <c r="Q9" s="112" t="s">
        <v>30</v>
      </c>
      <c r="R9" s="111" t="s">
        <v>34</v>
      </c>
    </row>
    <row r="10" spans="2:18" x14ac:dyDescent="0.2">
      <c r="B10" s="31" t="s">
        <v>8</v>
      </c>
      <c r="C10" s="47" t="s">
        <v>123</v>
      </c>
      <c r="D10" s="47">
        <v>1</v>
      </c>
      <c r="E10" s="47">
        <f t="shared" ref="E10:E89" si="0">D10*$L$4</f>
        <v>16</v>
      </c>
      <c r="F10" s="47">
        <v>6</v>
      </c>
      <c r="G10" s="47">
        <f t="shared" ref="G10:G89" si="1">F10*$L$5</f>
        <v>72</v>
      </c>
      <c r="H10" s="47">
        <v>31</v>
      </c>
      <c r="I10" s="47">
        <f t="shared" ref="I10:I107" si="2">H10*$L$6</f>
        <v>310</v>
      </c>
      <c r="J10" s="47">
        <v>1</v>
      </c>
      <c r="K10" s="47">
        <v>2</v>
      </c>
      <c r="L10" s="47"/>
      <c r="M10" s="47"/>
      <c r="N10" s="47">
        <f t="shared" ref="N10:N107" si="3">SUM(M10+K10)*$L$7</f>
        <v>14</v>
      </c>
      <c r="O10" s="47">
        <f t="shared" ref="O10:O84" si="4">D10+F10+H10+M10+K10</f>
        <v>40</v>
      </c>
      <c r="P10" s="48">
        <f>E10+G10+I10+N10</f>
        <v>412</v>
      </c>
      <c r="Q10" s="47">
        <v>8</v>
      </c>
      <c r="R10" s="32"/>
    </row>
    <row r="11" spans="2:18" x14ac:dyDescent="0.2">
      <c r="B11" s="10"/>
      <c r="C11" s="2" t="s">
        <v>124</v>
      </c>
      <c r="D11" s="2"/>
      <c r="E11" s="2">
        <f t="shared" si="0"/>
        <v>0</v>
      </c>
      <c r="F11" s="2"/>
      <c r="G11" s="2">
        <f t="shared" si="1"/>
        <v>0</v>
      </c>
      <c r="H11" s="2"/>
      <c r="I11" s="2">
        <f t="shared" si="2"/>
        <v>0</v>
      </c>
      <c r="J11" s="2"/>
      <c r="K11" s="2"/>
      <c r="L11" s="2"/>
      <c r="M11" s="2"/>
      <c r="N11" s="2">
        <f t="shared" si="3"/>
        <v>0</v>
      </c>
      <c r="O11" s="2">
        <f t="shared" si="4"/>
        <v>0</v>
      </c>
      <c r="P11" s="59">
        <f t="shared" ref="P11:P23" si="5">E11+G11+I11+N11</f>
        <v>0</v>
      </c>
      <c r="Q11" s="2"/>
      <c r="R11" s="11"/>
    </row>
    <row r="12" spans="2:18" x14ac:dyDescent="0.2">
      <c r="B12" s="10"/>
      <c r="C12" s="2" t="s">
        <v>125</v>
      </c>
      <c r="D12" s="2"/>
      <c r="E12" s="2">
        <f t="shared" si="0"/>
        <v>0</v>
      </c>
      <c r="F12" s="2"/>
      <c r="G12" s="2">
        <f t="shared" si="1"/>
        <v>0</v>
      </c>
      <c r="H12" s="2"/>
      <c r="I12" s="2">
        <f t="shared" si="2"/>
        <v>0</v>
      </c>
      <c r="J12" s="2"/>
      <c r="K12" s="2"/>
      <c r="L12" s="2"/>
      <c r="M12" s="2"/>
      <c r="N12" s="2">
        <f t="shared" si="3"/>
        <v>0</v>
      </c>
      <c r="O12" s="2">
        <f t="shared" si="4"/>
        <v>0</v>
      </c>
      <c r="P12" s="59">
        <f t="shared" si="5"/>
        <v>0</v>
      </c>
      <c r="Q12" s="2"/>
      <c r="R12" s="11"/>
    </row>
    <row r="13" spans="2:18" x14ac:dyDescent="0.2">
      <c r="B13" s="10" t="s">
        <v>131</v>
      </c>
      <c r="C13" s="2" t="s">
        <v>82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59"/>
      <c r="Q13" s="2"/>
      <c r="R13" s="11"/>
    </row>
    <row r="14" spans="2:18" x14ac:dyDescent="0.2">
      <c r="B14" s="10"/>
      <c r="C14" s="2" t="s">
        <v>69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59"/>
      <c r="Q14" s="2"/>
      <c r="R14" s="11"/>
    </row>
    <row r="15" spans="2:18" x14ac:dyDescent="0.2">
      <c r="B15" s="10"/>
      <c r="C15" s="2" t="s">
        <v>133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59"/>
      <c r="Q15" s="2"/>
      <c r="R15" s="11"/>
    </row>
    <row r="16" spans="2:18" x14ac:dyDescent="0.2">
      <c r="B16" s="10"/>
      <c r="C16" s="2" t="s">
        <v>132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59"/>
      <c r="Q16" s="2"/>
      <c r="R16" s="11"/>
    </row>
    <row r="17" spans="2:18" x14ac:dyDescent="0.2">
      <c r="B17" s="10" t="s">
        <v>126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59"/>
      <c r="Q17" s="2"/>
      <c r="R17" s="11"/>
    </row>
    <row r="18" spans="2:18" x14ac:dyDescent="0.2">
      <c r="B18" s="10" t="s">
        <v>127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59"/>
      <c r="Q18" s="2"/>
      <c r="R18" s="11"/>
    </row>
    <row r="19" spans="2:18" x14ac:dyDescent="0.2">
      <c r="B19" s="10" t="s">
        <v>128</v>
      </c>
      <c r="C19" s="2"/>
      <c r="D19" s="2"/>
      <c r="E19" s="2">
        <f t="shared" si="0"/>
        <v>0</v>
      </c>
      <c r="F19" s="2"/>
      <c r="G19" s="2">
        <f t="shared" si="1"/>
        <v>0</v>
      </c>
      <c r="H19" s="2"/>
      <c r="I19" s="2">
        <f t="shared" si="2"/>
        <v>0</v>
      </c>
      <c r="J19" s="2"/>
      <c r="K19" s="2"/>
      <c r="L19" s="2"/>
      <c r="M19" s="2"/>
      <c r="N19" s="2">
        <f t="shared" si="3"/>
        <v>0</v>
      </c>
      <c r="O19" s="2">
        <f t="shared" si="4"/>
        <v>0</v>
      </c>
      <c r="P19" s="59">
        <f t="shared" si="5"/>
        <v>0</v>
      </c>
      <c r="Q19" s="2"/>
      <c r="R19" s="11"/>
    </row>
    <row r="20" spans="2:18" x14ac:dyDescent="0.2">
      <c r="B20" s="10" t="s">
        <v>129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59"/>
      <c r="Q20" s="2"/>
      <c r="R20" s="11"/>
    </row>
    <row r="21" spans="2:18" x14ac:dyDescent="0.2">
      <c r="B21" s="10" t="s">
        <v>130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59"/>
      <c r="Q21" s="2"/>
      <c r="R21" s="11"/>
    </row>
    <row r="22" spans="2:18" x14ac:dyDescent="0.2">
      <c r="B22" s="10"/>
      <c r="C22" s="2"/>
      <c r="D22" s="2"/>
      <c r="E22" s="2">
        <f t="shared" si="0"/>
        <v>0</v>
      </c>
      <c r="F22" s="2"/>
      <c r="G22" s="2">
        <f t="shared" si="1"/>
        <v>0</v>
      </c>
      <c r="H22" s="2"/>
      <c r="I22" s="2">
        <f t="shared" si="2"/>
        <v>0</v>
      </c>
      <c r="J22" s="2"/>
      <c r="K22" s="2"/>
      <c r="L22" s="2"/>
      <c r="M22" s="2"/>
      <c r="N22" s="2">
        <f t="shared" si="3"/>
        <v>0</v>
      </c>
      <c r="O22" s="2">
        <f t="shared" si="4"/>
        <v>0</v>
      </c>
      <c r="P22" s="59">
        <f t="shared" si="5"/>
        <v>0</v>
      </c>
      <c r="Q22" s="2"/>
      <c r="R22" s="11"/>
    </row>
    <row r="23" spans="2:18" ht="15" thickBot="1" x14ac:dyDescent="0.25">
      <c r="B23" s="37"/>
      <c r="C23" s="24"/>
      <c r="D23" s="24"/>
      <c r="E23" s="24">
        <f t="shared" si="0"/>
        <v>0</v>
      </c>
      <c r="F23" s="24"/>
      <c r="G23" s="24">
        <f t="shared" si="1"/>
        <v>0</v>
      </c>
      <c r="H23" s="24"/>
      <c r="I23" s="24">
        <f t="shared" si="2"/>
        <v>0</v>
      </c>
      <c r="J23" s="24"/>
      <c r="K23" s="24"/>
      <c r="L23" s="24"/>
      <c r="M23" s="24"/>
      <c r="N23" s="24">
        <f t="shared" si="3"/>
        <v>0</v>
      </c>
      <c r="O23" s="24">
        <f t="shared" si="4"/>
        <v>0</v>
      </c>
      <c r="P23" s="51">
        <f t="shared" si="5"/>
        <v>0</v>
      </c>
      <c r="Q23" s="24"/>
      <c r="R23" s="38"/>
    </row>
    <row r="24" spans="2:18" ht="28.5" x14ac:dyDescent="0.2">
      <c r="B24" s="113" t="s">
        <v>113</v>
      </c>
      <c r="C24" s="114" t="s">
        <v>114</v>
      </c>
      <c r="D24" s="3"/>
      <c r="E24" s="3">
        <f t="shared" si="0"/>
        <v>0</v>
      </c>
      <c r="F24" s="3">
        <v>1</v>
      </c>
      <c r="G24" s="3">
        <f t="shared" si="1"/>
        <v>12</v>
      </c>
      <c r="H24" s="3"/>
      <c r="I24" s="3">
        <f t="shared" si="2"/>
        <v>0</v>
      </c>
      <c r="J24" s="3"/>
      <c r="K24" s="3"/>
      <c r="L24" s="3"/>
      <c r="M24" s="3"/>
      <c r="N24" s="3">
        <f t="shared" si="3"/>
        <v>0</v>
      </c>
      <c r="O24" s="3">
        <f t="shared" si="4"/>
        <v>1</v>
      </c>
      <c r="P24" s="13">
        <f t="shared" ref="P24:P28" si="6">E24+G24+I24+N24</f>
        <v>12</v>
      </c>
      <c r="Q24" s="3">
        <v>100</v>
      </c>
      <c r="R24" s="58" t="s">
        <v>115</v>
      </c>
    </row>
    <row r="25" spans="2:18" ht="28.5" x14ac:dyDescent="0.2">
      <c r="B25" s="10"/>
      <c r="C25" s="82" t="s">
        <v>117</v>
      </c>
      <c r="D25" s="2"/>
      <c r="E25" s="2">
        <f t="shared" si="0"/>
        <v>0</v>
      </c>
      <c r="F25" s="2"/>
      <c r="G25" s="2">
        <f t="shared" si="1"/>
        <v>0</v>
      </c>
      <c r="H25" s="2"/>
      <c r="I25" s="2">
        <f t="shared" si="2"/>
        <v>0</v>
      </c>
      <c r="J25" s="2">
        <v>1</v>
      </c>
      <c r="K25" s="2">
        <v>1</v>
      </c>
      <c r="L25" s="2"/>
      <c r="M25" s="2"/>
      <c r="N25" s="2">
        <f t="shared" si="3"/>
        <v>7</v>
      </c>
      <c r="O25" s="2">
        <f t="shared" si="4"/>
        <v>1</v>
      </c>
      <c r="P25" s="59">
        <f t="shared" si="6"/>
        <v>7</v>
      </c>
      <c r="Q25" s="2"/>
      <c r="R25" s="97" t="s">
        <v>116</v>
      </c>
    </row>
    <row r="26" spans="2:18" x14ac:dyDescent="0.2">
      <c r="B26" s="10"/>
      <c r="C26" s="82" t="s">
        <v>121</v>
      </c>
      <c r="D26" s="2"/>
      <c r="E26" s="2">
        <f t="shared" si="0"/>
        <v>0</v>
      </c>
      <c r="F26" s="2"/>
      <c r="G26" s="2">
        <f t="shared" si="1"/>
        <v>0</v>
      </c>
      <c r="H26" s="2">
        <v>1</v>
      </c>
      <c r="I26" s="2">
        <f t="shared" si="2"/>
        <v>10</v>
      </c>
      <c r="J26" s="2"/>
      <c r="K26" s="2"/>
      <c r="L26" s="2"/>
      <c r="M26" s="2"/>
      <c r="N26" s="2">
        <f t="shared" si="3"/>
        <v>0</v>
      </c>
      <c r="O26" s="2">
        <f t="shared" si="4"/>
        <v>1</v>
      </c>
      <c r="P26" s="59">
        <f t="shared" si="6"/>
        <v>10</v>
      </c>
      <c r="Q26" s="2"/>
      <c r="R26" s="97"/>
    </row>
    <row r="27" spans="2:18" x14ac:dyDescent="0.2">
      <c r="B27" s="10"/>
      <c r="C27" s="82" t="s">
        <v>118</v>
      </c>
      <c r="D27" s="2"/>
      <c r="E27" s="2">
        <f t="shared" si="0"/>
        <v>0</v>
      </c>
      <c r="F27" s="2"/>
      <c r="G27" s="2">
        <f t="shared" si="1"/>
        <v>0</v>
      </c>
      <c r="H27" s="2"/>
      <c r="I27" s="2">
        <f t="shared" si="2"/>
        <v>0</v>
      </c>
      <c r="J27" s="2"/>
      <c r="K27" s="2"/>
      <c r="L27" s="2">
        <v>2</v>
      </c>
      <c r="M27" s="2">
        <v>4</v>
      </c>
      <c r="N27" s="2">
        <f t="shared" si="3"/>
        <v>28</v>
      </c>
      <c r="O27" s="2">
        <f t="shared" si="4"/>
        <v>4</v>
      </c>
      <c r="P27" s="59">
        <f t="shared" si="6"/>
        <v>28</v>
      </c>
      <c r="Q27" s="2">
        <v>25</v>
      </c>
      <c r="R27" s="11" t="s">
        <v>120</v>
      </c>
    </row>
    <row r="28" spans="2:18" ht="15" thickBot="1" x14ac:dyDescent="0.25">
      <c r="B28" s="10"/>
      <c r="C28" s="82" t="s">
        <v>119</v>
      </c>
      <c r="D28" s="2"/>
      <c r="E28" s="2">
        <f t="shared" si="0"/>
        <v>0</v>
      </c>
      <c r="F28" s="2"/>
      <c r="G28" s="2">
        <f t="shared" si="1"/>
        <v>0</v>
      </c>
      <c r="H28" s="2">
        <v>1</v>
      </c>
      <c r="I28" s="2">
        <f t="shared" si="2"/>
        <v>10</v>
      </c>
      <c r="J28" s="2"/>
      <c r="K28" s="2"/>
      <c r="L28" s="2"/>
      <c r="M28" s="2"/>
      <c r="N28" s="2">
        <f t="shared" si="3"/>
        <v>0</v>
      </c>
      <c r="O28" s="2">
        <f t="shared" si="4"/>
        <v>1</v>
      </c>
      <c r="P28" s="59">
        <f t="shared" si="6"/>
        <v>10</v>
      </c>
      <c r="Q28" s="2"/>
      <c r="R28" s="11"/>
    </row>
    <row r="29" spans="2:18" x14ac:dyDescent="0.2">
      <c r="B29" s="31" t="s">
        <v>14</v>
      </c>
      <c r="C29" s="47" t="s">
        <v>40</v>
      </c>
      <c r="D29" s="47">
        <v>1</v>
      </c>
      <c r="E29" s="47">
        <f t="shared" si="0"/>
        <v>16</v>
      </c>
      <c r="F29" s="47"/>
      <c r="G29" s="47">
        <f t="shared" si="1"/>
        <v>0</v>
      </c>
      <c r="H29" s="47">
        <v>3</v>
      </c>
      <c r="I29" s="47">
        <f t="shared" si="2"/>
        <v>30</v>
      </c>
      <c r="J29" s="47"/>
      <c r="K29" s="47"/>
      <c r="L29" s="47"/>
      <c r="M29" s="47"/>
      <c r="N29" s="47">
        <f t="shared" si="3"/>
        <v>0</v>
      </c>
      <c r="O29" s="47">
        <f t="shared" si="4"/>
        <v>4</v>
      </c>
      <c r="P29" s="48">
        <f t="shared" ref="P29:P87" si="7">E29+G29+I29+N29</f>
        <v>46</v>
      </c>
      <c r="Q29" s="47"/>
      <c r="R29" s="32"/>
    </row>
    <row r="30" spans="2:18" x14ac:dyDescent="0.2">
      <c r="B30" s="10"/>
      <c r="C30" s="2" t="s">
        <v>16</v>
      </c>
      <c r="D30" s="2"/>
      <c r="E30" s="2">
        <f t="shared" si="0"/>
        <v>0</v>
      </c>
      <c r="F30" s="2">
        <v>1</v>
      </c>
      <c r="G30" s="2">
        <f t="shared" si="1"/>
        <v>12</v>
      </c>
      <c r="H30" s="2">
        <v>2</v>
      </c>
      <c r="I30" s="2">
        <f t="shared" si="2"/>
        <v>20</v>
      </c>
      <c r="J30" s="2"/>
      <c r="K30" s="2"/>
      <c r="L30" s="2">
        <v>4</v>
      </c>
      <c r="M30" s="2">
        <v>8</v>
      </c>
      <c r="N30" s="2">
        <f t="shared" si="3"/>
        <v>56</v>
      </c>
      <c r="O30" s="2">
        <f t="shared" si="4"/>
        <v>11</v>
      </c>
      <c r="P30" s="59">
        <f t="shared" si="7"/>
        <v>88</v>
      </c>
      <c r="Q30" s="2"/>
      <c r="R30" s="11"/>
    </row>
    <row r="31" spans="2:18" x14ac:dyDescent="0.2">
      <c r="B31" s="10"/>
      <c r="C31" s="2" t="s">
        <v>17</v>
      </c>
      <c r="D31" s="2"/>
      <c r="E31" s="2">
        <f t="shared" si="0"/>
        <v>0</v>
      </c>
      <c r="F31" s="2">
        <v>1</v>
      </c>
      <c r="G31" s="2">
        <f t="shared" si="1"/>
        <v>12</v>
      </c>
      <c r="H31" s="2">
        <v>2</v>
      </c>
      <c r="I31" s="2">
        <f t="shared" si="2"/>
        <v>20</v>
      </c>
      <c r="J31" s="2"/>
      <c r="K31" s="2"/>
      <c r="L31" s="2">
        <v>1</v>
      </c>
      <c r="M31" s="2">
        <v>2</v>
      </c>
      <c r="N31" s="2">
        <f t="shared" si="3"/>
        <v>14</v>
      </c>
      <c r="O31" s="2">
        <f t="shared" si="4"/>
        <v>5</v>
      </c>
      <c r="P31" s="59">
        <f t="shared" si="7"/>
        <v>46</v>
      </c>
      <c r="Q31" s="2"/>
      <c r="R31" s="11"/>
    </row>
    <row r="32" spans="2:18" x14ac:dyDescent="0.2">
      <c r="B32" s="10"/>
      <c r="C32" s="2" t="s">
        <v>18</v>
      </c>
      <c r="D32" s="2"/>
      <c r="E32" s="2">
        <f t="shared" si="0"/>
        <v>0</v>
      </c>
      <c r="F32" s="2">
        <v>1</v>
      </c>
      <c r="G32" s="2">
        <f t="shared" si="1"/>
        <v>12</v>
      </c>
      <c r="H32" s="2">
        <v>4</v>
      </c>
      <c r="I32" s="2">
        <f t="shared" si="2"/>
        <v>40</v>
      </c>
      <c r="J32" s="2">
        <v>1</v>
      </c>
      <c r="K32" s="2">
        <v>3</v>
      </c>
      <c r="L32" s="2">
        <v>1</v>
      </c>
      <c r="M32" s="2">
        <v>2</v>
      </c>
      <c r="N32" s="2">
        <f t="shared" si="3"/>
        <v>35</v>
      </c>
      <c r="O32" s="2">
        <f t="shared" si="4"/>
        <v>10</v>
      </c>
      <c r="P32" s="59">
        <f t="shared" si="7"/>
        <v>87</v>
      </c>
      <c r="Q32" s="2"/>
      <c r="R32" s="11"/>
    </row>
    <row r="33" spans="2:18" x14ac:dyDescent="0.2">
      <c r="B33" s="10"/>
      <c r="C33" s="2" t="s">
        <v>18</v>
      </c>
      <c r="D33" s="2"/>
      <c r="E33" s="2">
        <f t="shared" si="0"/>
        <v>0</v>
      </c>
      <c r="F33" s="2"/>
      <c r="G33" s="2">
        <f t="shared" si="1"/>
        <v>0</v>
      </c>
      <c r="H33" s="2"/>
      <c r="I33" s="2">
        <f t="shared" si="2"/>
        <v>0</v>
      </c>
      <c r="J33" s="2">
        <v>1</v>
      </c>
      <c r="K33" s="2">
        <v>1</v>
      </c>
      <c r="L33" s="2">
        <v>2</v>
      </c>
      <c r="M33" s="2">
        <v>6</v>
      </c>
      <c r="N33" s="2">
        <f t="shared" si="3"/>
        <v>49</v>
      </c>
      <c r="O33" s="2">
        <f t="shared" si="4"/>
        <v>7</v>
      </c>
      <c r="P33" s="59">
        <f>E33+G33+I33+N33</f>
        <v>49</v>
      </c>
      <c r="Q33" s="2"/>
      <c r="R33" s="11"/>
    </row>
    <row r="34" spans="2:18" x14ac:dyDescent="0.2">
      <c r="B34" s="10"/>
      <c r="C34" s="2" t="s">
        <v>19</v>
      </c>
      <c r="D34" s="2"/>
      <c r="E34" s="2">
        <f t="shared" si="0"/>
        <v>0</v>
      </c>
      <c r="F34" s="2">
        <v>1</v>
      </c>
      <c r="G34" s="2">
        <f t="shared" si="1"/>
        <v>12</v>
      </c>
      <c r="H34" s="2">
        <v>3</v>
      </c>
      <c r="I34" s="2">
        <f t="shared" si="2"/>
        <v>30</v>
      </c>
      <c r="J34" s="2"/>
      <c r="K34" s="2"/>
      <c r="L34" s="2">
        <v>1</v>
      </c>
      <c r="M34" s="2">
        <v>2</v>
      </c>
      <c r="N34" s="2">
        <f t="shared" si="3"/>
        <v>14</v>
      </c>
      <c r="O34" s="2">
        <f t="shared" si="4"/>
        <v>6</v>
      </c>
      <c r="P34" s="59">
        <f t="shared" si="7"/>
        <v>56</v>
      </c>
      <c r="Q34" s="2"/>
      <c r="R34" s="11"/>
    </row>
    <row r="35" spans="2:18" ht="15" thickBot="1" x14ac:dyDescent="0.25">
      <c r="B35" s="37"/>
      <c r="C35" s="83" t="s">
        <v>95</v>
      </c>
      <c r="D35" s="24"/>
      <c r="E35" s="24"/>
      <c r="F35" s="24">
        <v>1</v>
      </c>
      <c r="G35" s="24">
        <f t="shared" si="1"/>
        <v>12</v>
      </c>
      <c r="H35" s="24"/>
      <c r="I35" s="24"/>
      <c r="J35" s="24"/>
      <c r="K35" s="24"/>
      <c r="L35" s="24">
        <v>1</v>
      </c>
      <c r="M35" s="24">
        <v>2</v>
      </c>
      <c r="N35" s="24">
        <f t="shared" si="3"/>
        <v>14</v>
      </c>
      <c r="O35" s="24">
        <f t="shared" si="4"/>
        <v>3</v>
      </c>
      <c r="P35" s="51">
        <f t="shared" si="7"/>
        <v>26</v>
      </c>
      <c r="Q35" s="24"/>
      <c r="R35" s="38"/>
    </row>
    <row r="36" spans="2:18" ht="43.5" thickBot="1" x14ac:dyDescent="0.25">
      <c r="B36" s="50" t="s">
        <v>20</v>
      </c>
      <c r="C36" s="84"/>
      <c r="D36" s="84">
        <v>1</v>
      </c>
      <c r="E36" s="84">
        <f t="shared" si="0"/>
        <v>16</v>
      </c>
      <c r="F36" s="84"/>
      <c r="G36" s="84">
        <f t="shared" si="1"/>
        <v>0</v>
      </c>
      <c r="H36" s="84">
        <v>5</v>
      </c>
      <c r="I36" s="84">
        <f t="shared" si="2"/>
        <v>50</v>
      </c>
      <c r="J36" s="84">
        <v>1</v>
      </c>
      <c r="K36" s="84">
        <v>2</v>
      </c>
      <c r="L36" s="84"/>
      <c r="M36" s="84"/>
      <c r="N36" s="84">
        <f t="shared" si="3"/>
        <v>14</v>
      </c>
      <c r="O36" s="84">
        <f t="shared" si="4"/>
        <v>8</v>
      </c>
      <c r="P36" s="85">
        <f t="shared" si="7"/>
        <v>80</v>
      </c>
      <c r="Q36" s="84"/>
      <c r="R36" s="86" t="s">
        <v>42</v>
      </c>
    </row>
    <row r="37" spans="2:18" ht="29.25" thickBot="1" x14ac:dyDescent="0.25">
      <c r="B37" s="42" t="s">
        <v>43</v>
      </c>
      <c r="C37" s="26"/>
      <c r="D37" s="25"/>
      <c r="E37" s="27">
        <f t="shared" si="0"/>
        <v>0</v>
      </c>
      <c r="F37" s="25">
        <v>1</v>
      </c>
      <c r="G37" s="27">
        <f t="shared" si="1"/>
        <v>12</v>
      </c>
      <c r="H37" s="25"/>
      <c r="I37" s="27">
        <f t="shared" si="2"/>
        <v>0</v>
      </c>
      <c r="J37" s="25"/>
      <c r="K37" s="28"/>
      <c r="L37" s="25">
        <v>1</v>
      </c>
      <c r="M37" s="27">
        <v>2</v>
      </c>
      <c r="N37" s="28">
        <f t="shared" si="3"/>
        <v>14</v>
      </c>
      <c r="O37" s="25">
        <f t="shared" si="4"/>
        <v>3</v>
      </c>
      <c r="P37" s="29">
        <f t="shared" si="7"/>
        <v>26</v>
      </c>
      <c r="Q37" s="30"/>
      <c r="R37" s="28"/>
    </row>
    <row r="38" spans="2:18" ht="114.75" thickBot="1" x14ac:dyDescent="0.25">
      <c r="B38" s="87" t="s">
        <v>44</v>
      </c>
      <c r="C38" s="88"/>
      <c r="D38" s="87">
        <v>1</v>
      </c>
      <c r="E38" s="89">
        <f t="shared" si="0"/>
        <v>16</v>
      </c>
      <c r="F38" s="87">
        <v>1</v>
      </c>
      <c r="G38" s="89">
        <f t="shared" si="1"/>
        <v>12</v>
      </c>
      <c r="H38" s="87">
        <v>45</v>
      </c>
      <c r="I38" s="89">
        <f t="shared" si="2"/>
        <v>450</v>
      </c>
      <c r="J38" s="87">
        <v>1</v>
      </c>
      <c r="K38" s="90">
        <v>1</v>
      </c>
      <c r="L38" s="87">
        <v>5</v>
      </c>
      <c r="M38" s="89">
        <v>10</v>
      </c>
      <c r="N38" s="90">
        <f t="shared" si="3"/>
        <v>77</v>
      </c>
      <c r="O38" s="87">
        <f t="shared" si="4"/>
        <v>58</v>
      </c>
      <c r="P38" s="67">
        <f t="shared" si="7"/>
        <v>555</v>
      </c>
      <c r="Q38" s="91"/>
      <c r="R38" s="70" t="s">
        <v>45</v>
      </c>
    </row>
    <row r="39" spans="2:18" x14ac:dyDescent="0.2">
      <c r="B39" s="96" t="s">
        <v>22</v>
      </c>
      <c r="C39" s="81" t="s">
        <v>98</v>
      </c>
      <c r="D39" s="47">
        <v>1</v>
      </c>
      <c r="E39" s="47">
        <f t="shared" si="0"/>
        <v>16</v>
      </c>
      <c r="F39" s="47"/>
      <c r="G39" s="47">
        <f t="shared" si="1"/>
        <v>0</v>
      </c>
      <c r="H39" s="47"/>
      <c r="I39" s="47">
        <f t="shared" si="2"/>
        <v>0</v>
      </c>
      <c r="J39" s="47"/>
      <c r="K39" s="47"/>
      <c r="L39" s="47"/>
      <c r="M39" s="47"/>
      <c r="N39" s="47">
        <f t="shared" si="3"/>
        <v>0</v>
      </c>
      <c r="O39" s="47">
        <f t="shared" si="4"/>
        <v>1</v>
      </c>
      <c r="P39" s="48">
        <f t="shared" si="7"/>
        <v>16</v>
      </c>
      <c r="Q39" s="47"/>
      <c r="R39" s="32"/>
    </row>
    <row r="40" spans="2:18" x14ac:dyDescent="0.2">
      <c r="B40" s="10"/>
      <c r="C40" s="82" t="s">
        <v>99</v>
      </c>
      <c r="D40" s="2"/>
      <c r="E40" s="2"/>
      <c r="F40" s="2"/>
      <c r="G40" s="2"/>
      <c r="H40" s="2"/>
      <c r="I40" s="2"/>
      <c r="J40" s="2">
        <v>1</v>
      </c>
      <c r="K40" s="2">
        <v>2</v>
      </c>
      <c r="L40" s="2"/>
      <c r="M40" s="2"/>
      <c r="N40" s="2">
        <f t="shared" si="3"/>
        <v>14</v>
      </c>
      <c r="O40" s="2">
        <f t="shared" si="4"/>
        <v>2</v>
      </c>
      <c r="P40" s="59">
        <f t="shared" si="7"/>
        <v>14</v>
      </c>
      <c r="Q40" s="2"/>
      <c r="R40" s="11"/>
    </row>
    <row r="41" spans="2:18" x14ac:dyDescent="0.2">
      <c r="B41" s="10"/>
      <c r="C41" s="82" t="s">
        <v>100</v>
      </c>
      <c r="D41" s="2"/>
      <c r="E41" s="2">
        <f t="shared" si="0"/>
        <v>0</v>
      </c>
      <c r="F41" s="2">
        <v>1</v>
      </c>
      <c r="G41" s="2">
        <f t="shared" si="1"/>
        <v>12</v>
      </c>
      <c r="H41" s="2"/>
      <c r="I41" s="2">
        <f t="shared" si="2"/>
        <v>0</v>
      </c>
      <c r="J41" s="2"/>
      <c r="K41" s="2"/>
      <c r="L41" s="2"/>
      <c r="M41" s="2"/>
      <c r="N41" s="2">
        <f t="shared" si="3"/>
        <v>0</v>
      </c>
      <c r="O41" s="2">
        <f t="shared" si="4"/>
        <v>1</v>
      </c>
      <c r="P41" s="59">
        <f t="shared" si="7"/>
        <v>12</v>
      </c>
      <c r="Q41" s="2"/>
      <c r="R41" s="11"/>
    </row>
    <row r="42" spans="2:18" x14ac:dyDescent="0.2">
      <c r="B42" s="10"/>
      <c r="C42" s="82" t="s">
        <v>106</v>
      </c>
      <c r="D42" s="2"/>
      <c r="E42" s="2">
        <f t="shared" si="0"/>
        <v>0</v>
      </c>
      <c r="F42" s="2"/>
      <c r="G42" s="2">
        <f t="shared" si="1"/>
        <v>0</v>
      </c>
      <c r="H42" s="2">
        <v>2</v>
      </c>
      <c r="I42" s="2">
        <f t="shared" si="2"/>
        <v>20</v>
      </c>
      <c r="J42" s="2"/>
      <c r="K42" s="2"/>
      <c r="L42" s="2"/>
      <c r="M42" s="2"/>
      <c r="N42" s="2">
        <f t="shared" ref="N42:N44" si="8">SUM(M42+K42)*$L$7</f>
        <v>0</v>
      </c>
      <c r="O42" s="2">
        <f t="shared" ref="O42:O44" si="9">D42+F42+H42+M42+K42</f>
        <v>2</v>
      </c>
      <c r="P42" s="59">
        <f t="shared" ref="P42:P44" si="10">E42+G42+I42+N42</f>
        <v>20</v>
      </c>
      <c r="Q42" s="2"/>
      <c r="R42" s="11"/>
    </row>
    <row r="43" spans="2:18" x14ac:dyDescent="0.2">
      <c r="B43" s="10"/>
      <c r="C43" s="82" t="s">
        <v>107</v>
      </c>
      <c r="D43" s="2"/>
      <c r="E43" s="2">
        <f t="shared" si="0"/>
        <v>0</v>
      </c>
      <c r="F43" s="2"/>
      <c r="G43" s="2">
        <f t="shared" si="1"/>
        <v>0</v>
      </c>
      <c r="H43" s="2">
        <v>1</v>
      </c>
      <c r="I43" s="2">
        <f t="shared" si="2"/>
        <v>10</v>
      </c>
      <c r="J43" s="2">
        <v>1</v>
      </c>
      <c r="K43" s="2">
        <v>1</v>
      </c>
      <c r="L43" s="2"/>
      <c r="M43" s="2"/>
      <c r="N43" s="2">
        <f t="shared" si="8"/>
        <v>7</v>
      </c>
      <c r="O43" s="2">
        <f t="shared" si="9"/>
        <v>2</v>
      </c>
      <c r="P43" s="59">
        <f t="shared" si="10"/>
        <v>17</v>
      </c>
      <c r="Q43" s="2"/>
      <c r="R43" s="11"/>
    </row>
    <row r="44" spans="2:18" x14ac:dyDescent="0.2">
      <c r="B44" s="10"/>
      <c r="C44" s="82" t="s">
        <v>101</v>
      </c>
      <c r="D44" s="2"/>
      <c r="E44" s="2">
        <f t="shared" si="0"/>
        <v>0</v>
      </c>
      <c r="F44" s="2"/>
      <c r="G44" s="2">
        <f t="shared" si="1"/>
        <v>0</v>
      </c>
      <c r="H44" s="2">
        <v>1</v>
      </c>
      <c r="I44" s="2">
        <f t="shared" si="2"/>
        <v>10</v>
      </c>
      <c r="J44" s="2"/>
      <c r="K44" s="2"/>
      <c r="L44" s="2"/>
      <c r="M44" s="2"/>
      <c r="N44" s="2">
        <f t="shared" si="8"/>
        <v>0</v>
      </c>
      <c r="O44" s="2">
        <f t="shared" si="9"/>
        <v>1</v>
      </c>
      <c r="P44" s="59">
        <f t="shared" si="10"/>
        <v>10</v>
      </c>
      <c r="Q44" s="2"/>
      <c r="R44" s="11"/>
    </row>
    <row r="45" spans="2:18" x14ac:dyDescent="0.2">
      <c r="B45" s="10"/>
      <c r="C45" s="82" t="s">
        <v>102</v>
      </c>
      <c r="D45" s="2"/>
      <c r="E45" s="2">
        <f t="shared" si="0"/>
        <v>0</v>
      </c>
      <c r="F45" s="2"/>
      <c r="G45" s="2">
        <f t="shared" si="1"/>
        <v>0</v>
      </c>
      <c r="H45" s="2">
        <v>1</v>
      </c>
      <c r="I45" s="2">
        <f t="shared" si="2"/>
        <v>10</v>
      </c>
      <c r="J45" s="2"/>
      <c r="K45" s="2"/>
      <c r="L45" s="2"/>
      <c r="M45" s="2"/>
      <c r="N45" s="2">
        <f t="shared" si="3"/>
        <v>0</v>
      </c>
      <c r="O45" s="2">
        <f t="shared" si="4"/>
        <v>1</v>
      </c>
      <c r="P45" s="59">
        <f t="shared" si="7"/>
        <v>10</v>
      </c>
      <c r="Q45" s="2"/>
      <c r="R45" s="11"/>
    </row>
    <row r="46" spans="2:18" x14ac:dyDescent="0.2">
      <c r="B46" s="10"/>
      <c r="C46" s="82" t="s">
        <v>103</v>
      </c>
      <c r="D46" s="2"/>
      <c r="E46" s="2">
        <f t="shared" si="0"/>
        <v>0</v>
      </c>
      <c r="F46" s="2"/>
      <c r="G46" s="2">
        <f t="shared" si="1"/>
        <v>0</v>
      </c>
      <c r="H46" s="2">
        <v>1</v>
      </c>
      <c r="I46" s="2">
        <f t="shared" si="2"/>
        <v>10</v>
      </c>
      <c r="J46" s="2"/>
      <c r="K46" s="2"/>
      <c r="L46" s="2"/>
      <c r="M46" s="2"/>
      <c r="N46" s="2">
        <f t="shared" si="3"/>
        <v>0</v>
      </c>
      <c r="O46" s="2">
        <f t="shared" si="4"/>
        <v>1</v>
      </c>
      <c r="P46" s="59">
        <f t="shared" si="7"/>
        <v>10</v>
      </c>
      <c r="Q46" s="2"/>
      <c r="R46" s="11"/>
    </row>
    <row r="47" spans="2:18" x14ac:dyDescent="0.2">
      <c r="B47" s="10"/>
      <c r="C47" s="82" t="s">
        <v>104</v>
      </c>
      <c r="D47" s="2"/>
      <c r="E47" s="2">
        <f t="shared" si="0"/>
        <v>0</v>
      </c>
      <c r="F47" s="2">
        <v>0</v>
      </c>
      <c r="G47" s="2">
        <f t="shared" si="1"/>
        <v>0</v>
      </c>
      <c r="H47" s="2">
        <v>1</v>
      </c>
      <c r="I47" s="2">
        <f t="shared" si="2"/>
        <v>10</v>
      </c>
      <c r="J47" s="2"/>
      <c r="K47" s="2"/>
      <c r="L47" s="2"/>
      <c r="M47" s="2"/>
      <c r="N47" s="2">
        <f t="shared" si="3"/>
        <v>0</v>
      </c>
      <c r="O47" s="2">
        <f t="shared" si="4"/>
        <v>1</v>
      </c>
      <c r="P47" s="59">
        <f t="shared" si="7"/>
        <v>10</v>
      </c>
      <c r="Q47" s="2"/>
      <c r="R47" s="11"/>
    </row>
    <row r="48" spans="2:18" x14ac:dyDescent="0.2">
      <c r="B48" s="10"/>
      <c r="C48" s="82" t="s">
        <v>105</v>
      </c>
      <c r="D48" s="2"/>
      <c r="E48" s="2">
        <f t="shared" si="0"/>
        <v>0</v>
      </c>
      <c r="F48" s="2"/>
      <c r="G48" s="2">
        <f t="shared" si="1"/>
        <v>0</v>
      </c>
      <c r="H48" s="2">
        <v>1</v>
      </c>
      <c r="I48" s="2">
        <f t="shared" si="2"/>
        <v>10</v>
      </c>
      <c r="J48" s="2"/>
      <c r="K48" s="2"/>
      <c r="L48" s="2"/>
      <c r="M48" s="2"/>
      <c r="N48" s="2">
        <f t="shared" si="3"/>
        <v>0</v>
      </c>
      <c r="O48" s="2">
        <f t="shared" si="4"/>
        <v>1</v>
      </c>
      <c r="P48" s="59">
        <f t="shared" si="7"/>
        <v>10</v>
      </c>
      <c r="Q48" s="2"/>
      <c r="R48" s="11"/>
    </row>
    <row r="49" spans="2:18" x14ac:dyDescent="0.2">
      <c r="B49" s="43"/>
      <c r="C49" s="95" t="s">
        <v>112</v>
      </c>
      <c r="D49" s="49"/>
      <c r="E49" s="2">
        <v>25</v>
      </c>
      <c r="F49" s="49"/>
      <c r="G49" s="2">
        <f t="shared" si="1"/>
        <v>0</v>
      </c>
      <c r="H49" s="49"/>
      <c r="I49" s="2">
        <f t="shared" si="2"/>
        <v>0</v>
      </c>
      <c r="J49" s="49"/>
      <c r="K49" s="49"/>
      <c r="L49" s="49"/>
      <c r="M49" s="49"/>
      <c r="N49" s="2">
        <f t="shared" si="3"/>
        <v>0</v>
      </c>
      <c r="O49" s="2">
        <f t="shared" si="4"/>
        <v>0</v>
      </c>
      <c r="P49" s="59">
        <f t="shared" si="7"/>
        <v>25</v>
      </c>
      <c r="Q49" s="49"/>
      <c r="R49" s="45"/>
    </row>
    <row r="50" spans="2:18" x14ac:dyDescent="0.2">
      <c r="B50" s="43"/>
      <c r="C50" s="92" t="s">
        <v>110</v>
      </c>
      <c r="D50" s="49"/>
      <c r="E50" s="2">
        <v>12</v>
      </c>
      <c r="F50" s="49"/>
      <c r="G50" s="2">
        <f t="shared" si="1"/>
        <v>0</v>
      </c>
      <c r="H50" s="49">
        <v>0</v>
      </c>
      <c r="I50" s="2">
        <f t="shared" si="2"/>
        <v>0</v>
      </c>
      <c r="J50" s="49"/>
      <c r="K50" s="49"/>
      <c r="L50" s="49"/>
      <c r="M50" s="49"/>
      <c r="N50" s="2">
        <f t="shared" si="3"/>
        <v>0</v>
      </c>
      <c r="O50" s="2">
        <f t="shared" si="4"/>
        <v>0</v>
      </c>
      <c r="P50" s="59">
        <f t="shared" si="7"/>
        <v>12</v>
      </c>
      <c r="Q50" s="49"/>
      <c r="R50" s="45" t="s">
        <v>111</v>
      </c>
    </row>
    <row r="51" spans="2:18" ht="15" thickBot="1" x14ac:dyDescent="0.25">
      <c r="B51" s="43"/>
      <c r="C51" s="92" t="s">
        <v>109</v>
      </c>
      <c r="D51" s="49"/>
      <c r="E51" s="49">
        <v>12</v>
      </c>
      <c r="F51" s="49"/>
      <c r="G51" s="49">
        <f t="shared" si="1"/>
        <v>0</v>
      </c>
      <c r="H51" s="49">
        <v>0</v>
      </c>
      <c r="I51" s="49">
        <f t="shared" si="2"/>
        <v>0</v>
      </c>
      <c r="J51" s="49"/>
      <c r="K51" s="49"/>
      <c r="L51" s="49"/>
      <c r="M51" s="49"/>
      <c r="N51" s="2">
        <f t="shared" si="3"/>
        <v>0</v>
      </c>
      <c r="O51" s="2">
        <f t="shared" si="4"/>
        <v>0</v>
      </c>
      <c r="P51" s="59">
        <f t="shared" si="7"/>
        <v>12</v>
      </c>
      <c r="Q51" s="49"/>
      <c r="R51" s="45"/>
    </row>
    <row r="52" spans="2:18" ht="15" thickBot="1" x14ac:dyDescent="0.25">
      <c r="B52" s="94" t="s">
        <v>108</v>
      </c>
      <c r="C52" s="93"/>
      <c r="D52" s="40"/>
      <c r="E52" s="40">
        <f t="shared" si="0"/>
        <v>0</v>
      </c>
      <c r="F52" s="40">
        <v>1</v>
      </c>
      <c r="G52" s="40">
        <f t="shared" si="1"/>
        <v>12</v>
      </c>
      <c r="H52" s="40"/>
      <c r="I52" s="40">
        <f t="shared" si="2"/>
        <v>0</v>
      </c>
      <c r="J52" s="40"/>
      <c r="K52" s="40"/>
      <c r="L52" s="40"/>
      <c r="M52" s="40"/>
      <c r="N52" s="40"/>
      <c r="O52" s="40"/>
      <c r="P52" s="41"/>
      <c r="Q52" s="40"/>
      <c r="R52" s="27"/>
    </row>
    <row r="53" spans="2:18" ht="28.5" x14ac:dyDescent="0.2">
      <c r="B53" s="36" t="s">
        <v>24</v>
      </c>
      <c r="C53" s="56" t="s">
        <v>40</v>
      </c>
      <c r="D53" s="36"/>
      <c r="E53" s="35">
        <f t="shared" si="0"/>
        <v>0</v>
      </c>
      <c r="F53" s="36">
        <v>1</v>
      </c>
      <c r="G53" s="35">
        <f t="shared" si="1"/>
        <v>12</v>
      </c>
      <c r="H53" s="36">
        <v>5</v>
      </c>
      <c r="I53" s="35">
        <f t="shared" si="2"/>
        <v>50</v>
      </c>
      <c r="J53" s="36"/>
      <c r="K53" s="3"/>
      <c r="L53" s="3">
        <v>4</v>
      </c>
      <c r="M53" s="3">
        <v>8</v>
      </c>
      <c r="N53" s="35">
        <f t="shared" si="3"/>
        <v>56</v>
      </c>
      <c r="O53" s="36">
        <f t="shared" si="4"/>
        <v>14</v>
      </c>
      <c r="P53" s="13">
        <f>E53+G53+I53+N53</f>
        <v>118</v>
      </c>
      <c r="Q53" s="3"/>
      <c r="R53" s="58" t="s">
        <v>96</v>
      </c>
    </row>
    <row r="54" spans="2:18" ht="15" thickBot="1" x14ac:dyDescent="0.25">
      <c r="B54" s="43"/>
      <c r="C54" s="44"/>
      <c r="D54" s="43"/>
      <c r="E54" s="45">
        <f t="shared" si="0"/>
        <v>0</v>
      </c>
      <c r="F54" s="43"/>
      <c r="G54" s="45">
        <f t="shared" si="1"/>
        <v>0</v>
      </c>
      <c r="H54" s="43"/>
      <c r="I54" s="45">
        <f t="shared" si="2"/>
        <v>0</v>
      </c>
      <c r="J54" s="43">
        <v>1</v>
      </c>
      <c r="K54" s="49">
        <v>3</v>
      </c>
      <c r="L54" s="49">
        <v>2</v>
      </c>
      <c r="M54" s="49">
        <v>6</v>
      </c>
      <c r="N54" s="45">
        <f t="shared" si="3"/>
        <v>63</v>
      </c>
      <c r="O54" s="50">
        <f t="shared" si="4"/>
        <v>9</v>
      </c>
      <c r="P54" s="51">
        <f t="shared" ref="P54" si="11">E54+G54+I54+N54</f>
        <v>63</v>
      </c>
      <c r="Q54" s="24"/>
      <c r="R54" s="38"/>
    </row>
    <row r="55" spans="2:18" ht="15" thickBot="1" x14ac:dyDescent="0.25">
      <c r="B55" s="73" t="s">
        <v>26</v>
      </c>
      <c r="C55" s="55"/>
      <c r="D55" s="73">
        <v>1</v>
      </c>
      <c r="E55" s="55">
        <f t="shared" si="0"/>
        <v>16</v>
      </c>
      <c r="F55" s="73">
        <v>2</v>
      </c>
      <c r="G55" s="55">
        <f t="shared" si="1"/>
        <v>24</v>
      </c>
      <c r="H55" s="73">
        <v>2</v>
      </c>
      <c r="I55" s="55">
        <f t="shared" si="2"/>
        <v>20</v>
      </c>
      <c r="J55" s="73"/>
      <c r="K55" s="54"/>
      <c r="L55" s="54">
        <v>1</v>
      </c>
      <c r="M55" s="54">
        <v>2</v>
      </c>
      <c r="N55" s="55">
        <f>SUM(M55+K55)*$L$7</f>
        <v>14</v>
      </c>
      <c r="O55" s="52">
        <f t="shared" si="4"/>
        <v>7</v>
      </c>
      <c r="P55" s="53">
        <f t="shared" si="7"/>
        <v>74</v>
      </c>
      <c r="Q55" s="54"/>
      <c r="R55" s="55"/>
    </row>
    <row r="56" spans="2:18" x14ac:dyDescent="0.2">
      <c r="B56" s="96" t="s">
        <v>27</v>
      </c>
      <c r="C56" s="81" t="s">
        <v>92</v>
      </c>
      <c r="D56" s="47">
        <v>1</v>
      </c>
      <c r="E56" s="47">
        <f t="shared" si="0"/>
        <v>16</v>
      </c>
      <c r="F56" s="47"/>
      <c r="G56" s="47">
        <f t="shared" si="1"/>
        <v>0</v>
      </c>
      <c r="H56" s="47"/>
      <c r="I56" s="47">
        <f t="shared" si="2"/>
        <v>0</v>
      </c>
      <c r="J56" s="47"/>
      <c r="K56" s="47"/>
      <c r="L56" s="47"/>
      <c r="M56" s="47"/>
      <c r="N56" s="47">
        <f t="shared" si="3"/>
        <v>0</v>
      </c>
      <c r="O56" s="47">
        <f t="shared" si="4"/>
        <v>1</v>
      </c>
      <c r="P56" s="48">
        <f t="shared" si="7"/>
        <v>16</v>
      </c>
      <c r="Q56" s="47"/>
      <c r="R56" s="32" t="s">
        <v>97</v>
      </c>
    </row>
    <row r="57" spans="2:18" x14ac:dyDescent="0.2">
      <c r="B57" s="10"/>
      <c r="C57" s="82" t="s">
        <v>93</v>
      </c>
      <c r="D57" s="2"/>
      <c r="E57" s="2"/>
      <c r="F57" s="2"/>
      <c r="G57" s="2"/>
      <c r="H57" s="2"/>
      <c r="I57" s="2"/>
      <c r="J57" s="2">
        <v>1</v>
      </c>
      <c r="K57" s="2">
        <v>1</v>
      </c>
      <c r="L57" s="2"/>
      <c r="M57" s="2"/>
      <c r="N57" s="2">
        <f t="shared" si="3"/>
        <v>7</v>
      </c>
      <c r="O57" s="2">
        <f t="shared" si="4"/>
        <v>1</v>
      </c>
      <c r="P57" s="13">
        <f t="shared" si="7"/>
        <v>7</v>
      </c>
      <c r="Q57" s="2"/>
      <c r="R57" s="11"/>
    </row>
    <row r="58" spans="2:18" x14ac:dyDescent="0.2">
      <c r="B58" s="10"/>
      <c r="C58" s="82" t="s">
        <v>87</v>
      </c>
      <c r="D58" s="2">
        <v>1</v>
      </c>
      <c r="E58" s="2">
        <f t="shared" si="0"/>
        <v>16</v>
      </c>
      <c r="F58" s="2">
        <v>2</v>
      </c>
      <c r="G58" s="2">
        <f t="shared" si="1"/>
        <v>24</v>
      </c>
      <c r="H58" s="2">
        <v>2</v>
      </c>
      <c r="I58" s="2">
        <f t="shared" si="2"/>
        <v>20</v>
      </c>
      <c r="J58" s="2"/>
      <c r="K58" s="2"/>
      <c r="L58" s="2">
        <v>1</v>
      </c>
      <c r="M58" s="2">
        <v>2</v>
      </c>
      <c r="N58" s="2">
        <f t="shared" si="3"/>
        <v>14</v>
      </c>
      <c r="O58" s="2">
        <f t="shared" si="4"/>
        <v>7</v>
      </c>
      <c r="P58" s="59">
        <f>E58+G58+I58+N58</f>
        <v>74</v>
      </c>
      <c r="Q58" s="2"/>
      <c r="R58" s="11"/>
    </row>
    <row r="59" spans="2:18" x14ac:dyDescent="0.2">
      <c r="B59" s="10"/>
      <c r="C59" s="82" t="s">
        <v>94</v>
      </c>
      <c r="D59" s="2"/>
      <c r="E59" s="2"/>
      <c r="F59" s="2"/>
      <c r="G59" s="2"/>
      <c r="H59" s="2"/>
      <c r="I59" s="2"/>
      <c r="J59" s="2">
        <v>1</v>
      </c>
      <c r="K59" s="2">
        <v>1</v>
      </c>
      <c r="L59" s="2"/>
      <c r="M59" s="2"/>
      <c r="N59" s="2">
        <f t="shared" si="3"/>
        <v>7</v>
      </c>
      <c r="O59" s="2">
        <f t="shared" si="4"/>
        <v>1</v>
      </c>
      <c r="P59" s="59">
        <f>E59+G59+I59+N59</f>
        <v>7</v>
      </c>
      <c r="Q59" s="2"/>
      <c r="R59" s="11"/>
    </row>
    <row r="60" spans="2:18" x14ac:dyDescent="0.2">
      <c r="B60" s="10"/>
      <c r="C60" s="82" t="s">
        <v>88</v>
      </c>
      <c r="D60" s="2"/>
      <c r="E60" s="2">
        <f t="shared" si="0"/>
        <v>0</v>
      </c>
      <c r="F60" s="2">
        <v>1</v>
      </c>
      <c r="G60" s="2">
        <f t="shared" si="1"/>
        <v>12</v>
      </c>
      <c r="H60" s="2">
        <v>1</v>
      </c>
      <c r="I60" s="2">
        <f t="shared" si="2"/>
        <v>10</v>
      </c>
      <c r="J60" s="2"/>
      <c r="K60" s="2"/>
      <c r="L60" s="2">
        <v>2</v>
      </c>
      <c r="M60" s="2">
        <v>4</v>
      </c>
      <c r="N60" s="2">
        <f t="shared" si="3"/>
        <v>28</v>
      </c>
      <c r="O60" s="2">
        <f t="shared" si="4"/>
        <v>6</v>
      </c>
      <c r="P60" s="59">
        <f t="shared" si="7"/>
        <v>50</v>
      </c>
      <c r="Q60" s="2"/>
      <c r="R60" s="11"/>
    </row>
    <row r="61" spans="2:18" x14ac:dyDescent="0.2">
      <c r="B61" s="10"/>
      <c r="C61" s="82" t="s">
        <v>89</v>
      </c>
      <c r="D61" s="2"/>
      <c r="E61" s="2">
        <f t="shared" si="0"/>
        <v>0</v>
      </c>
      <c r="F61" s="2">
        <v>1</v>
      </c>
      <c r="G61" s="2">
        <f t="shared" si="1"/>
        <v>12</v>
      </c>
      <c r="H61" s="2">
        <v>3</v>
      </c>
      <c r="I61" s="2">
        <f t="shared" si="2"/>
        <v>30</v>
      </c>
      <c r="J61" s="2"/>
      <c r="K61" s="2"/>
      <c r="L61" s="2">
        <v>1</v>
      </c>
      <c r="M61" s="2">
        <v>3</v>
      </c>
      <c r="N61" s="2">
        <f t="shared" si="3"/>
        <v>21</v>
      </c>
      <c r="O61" s="2">
        <f t="shared" si="4"/>
        <v>7</v>
      </c>
      <c r="P61" s="59">
        <f t="shared" si="7"/>
        <v>63</v>
      </c>
      <c r="Q61" s="2"/>
      <c r="R61" s="11"/>
    </row>
    <row r="62" spans="2:18" x14ac:dyDescent="0.2">
      <c r="B62" s="10"/>
      <c r="C62" s="82" t="s">
        <v>90</v>
      </c>
      <c r="D62" s="2"/>
      <c r="E62" s="2">
        <f t="shared" si="0"/>
        <v>0</v>
      </c>
      <c r="F62" s="2"/>
      <c r="G62" s="2">
        <f t="shared" si="1"/>
        <v>0</v>
      </c>
      <c r="H62" s="2">
        <v>1</v>
      </c>
      <c r="I62" s="2">
        <f t="shared" si="2"/>
        <v>10</v>
      </c>
      <c r="J62" s="2"/>
      <c r="K62" s="2"/>
      <c r="L62" s="2"/>
      <c r="M62" s="2"/>
      <c r="N62" s="2">
        <f t="shared" si="3"/>
        <v>0</v>
      </c>
      <c r="O62" s="2">
        <f t="shared" si="4"/>
        <v>1</v>
      </c>
      <c r="P62" s="59">
        <f t="shared" si="7"/>
        <v>10</v>
      </c>
      <c r="Q62" s="2"/>
      <c r="R62" s="11"/>
    </row>
    <row r="63" spans="2:18" ht="15" thickBot="1" x14ac:dyDescent="0.25">
      <c r="B63" s="43"/>
      <c r="C63" s="92" t="s">
        <v>91</v>
      </c>
      <c r="D63" s="49"/>
      <c r="E63" s="49">
        <f t="shared" si="0"/>
        <v>0</v>
      </c>
      <c r="F63" s="49"/>
      <c r="G63" s="49">
        <f t="shared" si="1"/>
        <v>0</v>
      </c>
      <c r="H63" s="49">
        <v>1</v>
      </c>
      <c r="I63" s="49">
        <f t="shared" si="2"/>
        <v>10</v>
      </c>
      <c r="J63" s="49"/>
      <c r="K63" s="49"/>
      <c r="L63" s="49">
        <v>2</v>
      </c>
      <c r="M63" s="49">
        <v>4</v>
      </c>
      <c r="N63" s="49">
        <f t="shared" si="3"/>
        <v>28</v>
      </c>
      <c r="O63" s="49">
        <f t="shared" si="4"/>
        <v>5</v>
      </c>
      <c r="P63" s="72">
        <f t="shared" si="7"/>
        <v>38</v>
      </c>
      <c r="Q63" s="49"/>
      <c r="R63" s="45"/>
    </row>
    <row r="64" spans="2:18" ht="42.75" x14ac:dyDescent="0.2">
      <c r="B64" s="115" t="s">
        <v>86</v>
      </c>
      <c r="C64" s="116" t="s">
        <v>82</v>
      </c>
      <c r="D64" s="47">
        <v>1</v>
      </c>
      <c r="E64" s="47">
        <f t="shared" si="0"/>
        <v>16</v>
      </c>
      <c r="F64" s="47"/>
      <c r="G64" s="47">
        <f t="shared" si="1"/>
        <v>0</v>
      </c>
      <c r="H64" s="47"/>
      <c r="I64" s="47">
        <f t="shared" si="2"/>
        <v>0</v>
      </c>
      <c r="J64" s="47"/>
      <c r="K64" s="47"/>
      <c r="L64" s="47"/>
      <c r="M64" s="47"/>
      <c r="N64" s="47">
        <f t="shared" si="3"/>
        <v>0</v>
      </c>
      <c r="O64" s="47">
        <f>D64+F64+H64+M64+K64</f>
        <v>1</v>
      </c>
      <c r="P64" s="48">
        <f>E64+G64+I64+N64</f>
        <v>16</v>
      </c>
      <c r="Q64" s="47">
        <f>3*100+12+6</f>
        <v>318</v>
      </c>
      <c r="R64" s="117" t="s">
        <v>37</v>
      </c>
    </row>
    <row r="65" spans="2:18" x14ac:dyDescent="0.2">
      <c r="B65" s="10"/>
      <c r="C65" s="80" t="s">
        <v>83</v>
      </c>
      <c r="D65" s="2"/>
      <c r="E65" s="2"/>
      <c r="F65" s="2"/>
      <c r="G65" s="2"/>
      <c r="H65" s="2"/>
      <c r="I65" s="2"/>
      <c r="J65" s="2">
        <v>1</v>
      </c>
      <c r="K65" s="2">
        <v>2</v>
      </c>
      <c r="L65" s="2"/>
      <c r="M65" s="2"/>
      <c r="N65" s="2">
        <f t="shared" si="3"/>
        <v>14</v>
      </c>
      <c r="O65" s="2">
        <f t="shared" ref="O65:O83" si="12">D65+F65+H65+M65+K65</f>
        <v>2</v>
      </c>
      <c r="P65" s="59">
        <f t="shared" si="7"/>
        <v>14</v>
      </c>
      <c r="Q65" s="2"/>
      <c r="R65" s="97"/>
    </row>
    <row r="66" spans="2:18" ht="28.5" x14ac:dyDescent="0.2">
      <c r="B66" s="10"/>
      <c r="C66" s="80" t="s">
        <v>84</v>
      </c>
      <c r="D66" s="2"/>
      <c r="E66" s="2">
        <f t="shared" si="0"/>
        <v>0</v>
      </c>
      <c r="F66" s="2">
        <v>1</v>
      </c>
      <c r="G66" s="2">
        <f t="shared" si="1"/>
        <v>12</v>
      </c>
      <c r="H66" s="2"/>
      <c r="I66" s="2"/>
      <c r="J66" s="2"/>
      <c r="K66" s="2"/>
      <c r="L66" s="2"/>
      <c r="M66" s="2"/>
      <c r="N66" s="2">
        <f t="shared" si="3"/>
        <v>0</v>
      </c>
      <c r="O66" s="2">
        <f t="shared" si="12"/>
        <v>1</v>
      </c>
      <c r="P66" s="59">
        <f t="shared" si="7"/>
        <v>12</v>
      </c>
      <c r="Q66" s="2">
        <v>20</v>
      </c>
      <c r="R66" s="97" t="s">
        <v>81</v>
      </c>
    </row>
    <row r="67" spans="2:18" ht="28.5" x14ac:dyDescent="0.2">
      <c r="B67" s="10"/>
      <c r="C67" s="79" t="s">
        <v>76</v>
      </c>
      <c r="D67" s="2"/>
      <c r="E67" s="2"/>
      <c r="F67" s="2"/>
      <c r="G67" s="2"/>
      <c r="H67" s="2"/>
      <c r="I67" s="2"/>
      <c r="J67" s="2">
        <v>1</v>
      </c>
      <c r="K67" s="2">
        <v>4</v>
      </c>
      <c r="L67" s="2"/>
      <c r="M67" s="2"/>
      <c r="N67" s="2">
        <f t="shared" si="3"/>
        <v>28</v>
      </c>
      <c r="O67" s="2">
        <f t="shared" si="12"/>
        <v>4</v>
      </c>
      <c r="P67" s="59">
        <f t="shared" si="7"/>
        <v>28</v>
      </c>
      <c r="Q67" s="2"/>
      <c r="R67" s="97" t="s">
        <v>85</v>
      </c>
    </row>
    <row r="68" spans="2:18" x14ac:dyDescent="0.2">
      <c r="B68" s="10"/>
      <c r="C68" s="80" t="s">
        <v>77</v>
      </c>
      <c r="D68" s="2"/>
      <c r="E68" s="2">
        <f t="shared" si="0"/>
        <v>0</v>
      </c>
      <c r="F68" s="2">
        <v>1</v>
      </c>
      <c r="G68" s="2">
        <f t="shared" si="1"/>
        <v>12</v>
      </c>
      <c r="H68" s="2"/>
      <c r="I68" s="2">
        <f t="shared" si="2"/>
        <v>0</v>
      </c>
      <c r="J68" s="2"/>
      <c r="K68" s="2"/>
      <c r="L68" s="2"/>
      <c r="M68" s="2"/>
      <c r="N68" s="2">
        <f t="shared" si="3"/>
        <v>0</v>
      </c>
      <c r="O68" s="2">
        <f t="shared" si="12"/>
        <v>1</v>
      </c>
      <c r="P68" s="59">
        <f t="shared" si="7"/>
        <v>12</v>
      </c>
      <c r="Q68" s="2">
        <v>20</v>
      </c>
      <c r="R68" s="11"/>
    </row>
    <row r="69" spans="2:18" x14ac:dyDescent="0.2">
      <c r="B69" s="10"/>
      <c r="C69" s="80" t="s">
        <v>78</v>
      </c>
      <c r="D69" s="2"/>
      <c r="E69" s="2"/>
      <c r="F69" s="2"/>
      <c r="G69" s="2"/>
      <c r="H69" s="2"/>
      <c r="I69" s="2"/>
      <c r="J69" s="2">
        <v>1</v>
      </c>
      <c r="K69" s="2">
        <v>2</v>
      </c>
      <c r="L69" s="2"/>
      <c r="M69" s="2"/>
      <c r="N69" s="2">
        <f t="shared" si="3"/>
        <v>14</v>
      </c>
      <c r="O69" s="2">
        <f t="shared" si="12"/>
        <v>2</v>
      </c>
      <c r="P69" s="59">
        <f t="shared" si="7"/>
        <v>14</v>
      </c>
      <c r="Q69" s="2"/>
      <c r="R69" s="11"/>
    </row>
    <row r="70" spans="2:18" ht="15" thickBot="1" x14ac:dyDescent="0.25">
      <c r="B70" s="43"/>
      <c r="C70" s="119" t="s">
        <v>79</v>
      </c>
      <c r="D70" s="49"/>
      <c r="E70" s="49">
        <f t="shared" si="0"/>
        <v>0</v>
      </c>
      <c r="F70" s="49">
        <v>1</v>
      </c>
      <c r="G70" s="49">
        <f t="shared" si="1"/>
        <v>12</v>
      </c>
      <c r="H70" s="49"/>
      <c r="I70" s="49">
        <f t="shared" si="2"/>
        <v>0</v>
      </c>
      <c r="J70" s="49">
        <v>1</v>
      </c>
      <c r="K70" s="49">
        <v>2</v>
      </c>
      <c r="L70" s="49"/>
      <c r="M70" s="49"/>
      <c r="N70" s="49">
        <f t="shared" si="3"/>
        <v>14</v>
      </c>
      <c r="O70" s="49">
        <f t="shared" si="12"/>
        <v>3</v>
      </c>
      <c r="P70" s="72">
        <f t="shared" si="7"/>
        <v>26</v>
      </c>
      <c r="Q70" s="49">
        <v>4</v>
      </c>
      <c r="R70" s="45" t="s">
        <v>35</v>
      </c>
    </row>
    <row r="71" spans="2:18" x14ac:dyDescent="0.2">
      <c r="B71" s="96" t="s">
        <v>134</v>
      </c>
      <c r="C71" s="116" t="s">
        <v>135</v>
      </c>
      <c r="D71" s="47"/>
      <c r="E71" s="47">
        <f t="shared" si="0"/>
        <v>0</v>
      </c>
      <c r="F71" s="47"/>
      <c r="G71" s="47">
        <f t="shared" si="1"/>
        <v>0</v>
      </c>
      <c r="H71" s="47">
        <v>1</v>
      </c>
      <c r="I71" s="47">
        <f t="shared" si="2"/>
        <v>10</v>
      </c>
      <c r="J71" s="47"/>
      <c r="K71" s="47"/>
      <c r="L71" s="47"/>
      <c r="M71" s="47"/>
      <c r="N71" s="47">
        <f t="shared" si="3"/>
        <v>0</v>
      </c>
      <c r="O71" s="47">
        <f t="shared" si="12"/>
        <v>1</v>
      </c>
      <c r="P71" s="48">
        <f t="shared" si="7"/>
        <v>10</v>
      </c>
      <c r="Q71" s="47"/>
      <c r="R71" s="32"/>
    </row>
    <row r="72" spans="2:18" x14ac:dyDescent="0.2">
      <c r="B72" s="121"/>
      <c r="C72" s="80" t="s">
        <v>136</v>
      </c>
      <c r="D72" s="2"/>
      <c r="E72" s="2">
        <f t="shared" si="0"/>
        <v>0</v>
      </c>
      <c r="F72" s="2"/>
      <c r="G72" s="2">
        <f t="shared" si="1"/>
        <v>0</v>
      </c>
      <c r="H72" s="2">
        <v>1</v>
      </c>
      <c r="I72" s="2">
        <f t="shared" si="2"/>
        <v>10</v>
      </c>
      <c r="J72" s="2"/>
      <c r="K72" s="2"/>
      <c r="L72" s="2"/>
      <c r="M72" s="2"/>
      <c r="N72" s="2">
        <f t="shared" si="3"/>
        <v>0</v>
      </c>
      <c r="O72" s="2">
        <f t="shared" si="12"/>
        <v>1</v>
      </c>
      <c r="P72" s="59">
        <f t="shared" si="7"/>
        <v>10</v>
      </c>
      <c r="Q72" s="2"/>
      <c r="R72" s="11"/>
    </row>
    <row r="73" spans="2:18" x14ac:dyDescent="0.2">
      <c r="B73" s="121"/>
      <c r="C73" s="80" t="s">
        <v>137</v>
      </c>
      <c r="D73" s="2"/>
      <c r="E73" s="2">
        <f t="shared" si="0"/>
        <v>0</v>
      </c>
      <c r="F73" s="2"/>
      <c r="G73" s="2">
        <f t="shared" si="1"/>
        <v>0</v>
      </c>
      <c r="H73" s="2">
        <v>1</v>
      </c>
      <c r="I73" s="2">
        <f t="shared" si="2"/>
        <v>10</v>
      </c>
      <c r="J73" s="2"/>
      <c r="K73" s="2"/>
      <c r="L73" s="2"/>
      <c r="M73" s="2"/>
      <c r="N73" s="2">
        <f t="shared" si="3"/>
        <v>0</v>
      </c>
      <c r="O73" s="2">
        <f t="shared" si="12"/>
        <v>1</v>
      </c>
      <c r="P73" s="59">
        <f t="shared" si="7"/>
        <v>10</v>
      </c>
      <c r="Q73" s="2"/>
      <c r="R73" s="11"/>
    </row>
    <row r="74" spans="2:18" x14ac:dyDescent="0.2">
      <c r="B74" s="121"/>
      <c r="C74" s="80" t="s">
        <v>138</v>
      </c>
      <c r="D74" s="2"/>
      <c r="E74" s="2">
        <f t="shared" si="0"/>
        <v>0</v>
      </c>
      <c r="F74" s="2"/>
      <c r="G74" s="2">
        <f t="shared" si="1"/>
        <v>0</v>
      </c>
      <c r="H74" s="2">
        <v>1</v>
      </c>
      <c r="I74" s="2">
        <f t="shared" si="2"/>
        <v>10</v>
      </c>
      <c r="J74" s="2"/>
      <c r="K74" s="2"/>
      <c r="L74" s="2"/>
      <c r="M74" s="2"/>
      <c r="N74" s="2">
        <f t="shared" si="3"/>
        <v>0</v>
      </c>
      <c r="O74" s="2">
        <f t="shared" si="12"/>
        <v>1</v>
      </c>
      <c r="P74" s="59">
        <f t="shared" si="7"/>
        <v>10</v>
      </c>
      <c r="Q74" s="2"/>
      <c r="R74" s="11"/>
    </row>
    <row r="75" spans="2:18" x14ac:dyDescent="0.2">
      <c r="B75" s="121"/>
      <c r="C75" s="80" t="s">
        <v>139</v>
      </c>
      <c r="D75" s="2"/>
      <c r="E75" s="2">
        <f t="shared" si="0"/>
        <v>0</v>
      </c>
      <c r="F75" s="2"/>
      <c r="G75" s="2">
        <f t="shared" si="1"/>
        <v>0</v>
      </c>
      <c r="H75" s="2">
        <v>1</v>
      </c>
      <c r="I75" s="2">
        <f t="shared" si="2"/>
        <v>10</v>
      </c>
      <c r="J75" s="2"/>
      <c r="K75" s="2"/>
      <c r="L75" s="2"/>
      <c r="M75" s="2"/>
      <c r="N75" s="2">
        <f t="shared" si="3"/>
        <v>0</v>
      </c>
      <c r="O75" s="2">
        <f t="shared" si="12"/>
        <v>1</v>
      </c>
      <c r="P75" s="59">
        <f t="shared" si="7"/>
        <v>10</v>
      </c>
      <c r="Q75" s="2"/>
      <c r="R75" s="11"/>
    </row>
    <row r="76" spans="2:18" x14ac:dyDescent="0.2">
      <c r="B76" s="121"/>
      <c r="C76" s="80" t="s">
        <v>140</v>
      </c>
      <c r="D76" s="2"/>
      <c r="E76" s="2">
        <f t="shared" si="0"/>
        <v>0</v>
      </c>
      <c r="F76" s="2"/>
      <c r="G76" s="2">
        <f t="shared" si="1"/>
        <v>0</v>
      </c>
      <c r="H76" s="2">
        <v>1</v>
      </c>
      <c r="I76" s="2">
        <f t="shared" si="2"/>
        <v>10</v>
      </c>
      <c r="J76" s="2"/>
      <c r="K76" s="2"/>
      <c r="L76" s="2"/>
      <c r="M76" s="2"/>
      <c r="N76" s="2">
        <f t="shared" si="3"/>
        <v>0</v>
      </c>
      <c r="O76" s="2">
        <f t="shared" si="12"/>
        <v>1</v>
      </c>
      <c r="P76" s="59">
        <f t="shared" si="7"/>
        <v>10</v>
      </c>
      <c r="Q76" s="2"/>
      <c r="R76" s="11"/>
    </row>
    <row r="77" spans="2:18" x14ac:dyDescent="0.2">
      <c r="B77" s="121"/>
      <c r="C77" s="80" t="s">
        <v>141</v>
      </c>
      <c r="D77" s="2"/>
      <c r="E77" s="2">
        <f t="shared" si="0"/>
        <v>0</v>
      </c>
      <c r="F77" s="2"/>
      <c r="G77" s="2">
        <f t="shared" si="1"/>
        <v>0</v>
      </c>
      <c r="H77" s="2">
        <v>1</v>
      </c>
      <c r="I77" s="2">
        <f t="shared" si="2"/>
        <v>10</v>
      </c>
      <c r="J77" s="2"/>
      <c r="K77" s="2"/>
      <c r="L77" s="2"/>
      <c r="M77" s="2"/>
      <c r="N77" s="2">
        <f t="shared" si="3"/>
        <v>0</v>
      </c>
      <c r="O77" s="2">
        <f t="shared" si="12"/>
        <v>1</v>
      </c>
      <c r="P77" s="59">
        <f t="shared" si="7"/>
        <v>10</v>
      </c>
      <c r="Q77" s="2"/>
      <c r="R77" s="11"/>
    </row>
    <row r="78" spans="2:18" x14ac:dyDescent="0.2">
      <c r="B78" s="121"/>
      <c r="C78" s="80" t="s">
        <v>142</v>
      </c>
      <c r="D78" s="2"/>
      <c r="E78" s="2">
        <f t="shared" si="0"/>
        <v>0</v>
      </c>
      <c r="F78" s="2">
        <v>1</v>
      </c>
      <c r="G78" s="2">
        <f t="shared" si="1"/>
        <v>12</v>
      </c>
      <c r="H78" s="2"/>
      <c r="I78" s="2">
        <f t="shared" si="2"/>
        <v>0</v>
      </c>
      <c r="J78" s="2"/>
      <c r="K78" s="2"/>
      <c r="L78" s="2"/>
      <c r="M78" s="2"/>
      <c r="N78" s="2">
        <f t="shared" si="3"/>
        <v>0</v>
      </c>
      <c r="O78" s="2">
        <f t="shared" si="12"/>
        <v>1</v>
      </c>
      <c r="P78" s="59">
        <f t="shared" si="7"/>
        <v>12</v>
      </c>
      <c r="Q78" s="2"/>
      <c r="R78" s="11"/>
    </row>
    <row r="79" spans="2:18" x14ac:dyDescent="0.2">
      <c r="B79" s="121"/>
      <c r="C79" s="80" t="s">
        <v>143</v>
      </c>
      <c r="D79" s="2"/>
      <c r="E79" s="2">
        <f t="shared" si="0"/>
        <v>0</v>
      </c>
      <c r="F79" s="2"/>
      <c r="G79" s="2">
        <f t="shared" si="1"/>
        <v>0</v>
      </c>
      <c r="H79" s="2">
        <v>1</v>
      </c>
      <c r="I79" s="2">
        <f t="shared" si="2"/>
        <v>10</v>
      </c>
      <c r="J79" s="2"/>
      <c r="K79" s="2"/>
      <c r="L79" s="2"/>
      <c r="M79" s="2"/>
      <c r="N79" s="2">
        <f t="shared" si="3"/>
        <v>0</v>
      </c>
      <c r="O79" s="2">
        <f t="shared" si="12"/>
        <v>1</v>
      </c>
      <c r="P79" s="59">
        <f t="shared" si="7"/>
        <v>10</v>
      </c>
      <c r="Q79" s="2"/>
      <c r="R79" s="11"/>
    </row>
    <row r="80" spans="2:18" x14ac:dyDescent="0.2">
      <c r="B80" s="121"/>
      <c r="C80" s="80" t="s">
        <v>144</v>
      </c>
      <c r="D80" s="2"/>
      <c r="E80" s="2">
        <f t="shared" si="0"/>
        <v>0</v>
      </c>
      <c r="F80" s="2"/>
      <c r="G80" s="2">
        <f t="shared" si="1"/>
        <v>0</v>
      </c>
      <c r="H80" s="2"/>
      <c r="I80" s="2">
        <f t="shared" si="2"/>
        <v>0</v>
      </c>
      <c r="J80" s="2"/>
      <c r="K80" s="2"/>
      <c r="L80" s="2">
        <v>1</v>
      </c>
      <c r="M80" s="2">
        <v>4</v>
      </c>
      <c r="N80" s="2">
        <f t="shared" si="3"/>
        <v>28</v>
      </c>
      <c r="O80" s="2">
        <f t="shared" si="12"/>
        <v>4</v>
      </c>
      <c r="P80" s="59">
        <f t="shared" si="7"/>
        <v>28</v>
      </c>
      <c r="Q80" s="2"/>
      <c r="R80" s="11"/>
    </row>
    <row r="81" spans="2:18" x14ac:dyDescent="0.2">
      <c r="B81" s="121"/>
      <c r="C81" s="80" t="s">
        <v>145</v>
      </c>
      <c r="D81" s="2"/>
      <c r="E81" s="2">
        <f t="shared" si="0"/>
        <v>0</v>
      </c>
      <c r="F81" s="2"/>
      <c r="G81" s="2">
        <f t="shared" si="1"/>
        <v>0</v>
      </c>
      <c r="H81" s="2">
        <v>1</v>
      </c>
      <c r="I81" s="2">
        <f t="shared" si="2"/>
        <v>10</v>
      </c>
      <c r="J81" s="2"/>
      <c r="K81" s="2"/>
      <c r="L81" s="2"/>
      <c r="M81" s="2"/>
      <c r="N81" s="2">
        <f t="shared" si="3"/>
        <v>0</v>
      </c>
      <c r="O81" s="2">
        <f t="shared" si="12"/>
        <v>1</v>
      </c>
      <c r="P81" s="59">
        <f t="shared" si="7"/>
        <v>10</v>
      </c>
      <c r="Q81" s="2"/>
      <c r="R81" s="11"/>
    </row>
    <row r="82" spans="2:18" x14ac:dyDescent="0.2">
      <c r="B82" s="121"/>
      <c r="C82" s="80" t="s">
        <v>146</v>
      </c>
      <c r="D82" s="2"/>
      <c r="E82" s="2">
        <f t="shared" si="0"/>
        <v>0</v>
      </c>
      <c r="F82" s="2"/>
      <c r="G82" s="2">
        <f t="shared" si="1"/>
        <v>0</v>
      </c>
      <c r="H82" s="2">
        <v>1</v>
      </c>
      <c r="I82" s="2">
        <f t="shared" si="2"/>
        <v>10</v>
      </c>
      <c r="J82" s="2"/>
      <c r="K82" s="2"/>
      <c r="L82" s="2"/>
      <c r="M82" s="2"/>
      <c r="N82" s="2">
        <f t="shared" si="3"/>
        <v>0</v>
      </c>
      <c r="O82" s="2">
        <f t="shared" si="12"/>
        <v>1</v>
      </c>
      <c r="P82" s="59">
        <f t="shared" si="7"/>
        <v>10</v>
      </c>
      <c r="Q82" s="2"/>
      <c r="R82" s="11"/>
    </row>
    <row r="83" spans="2:18" ht="15" thickBot="1" x14ac:dyDescent="0.25">
      <c r="B83" s="122"/>
      <c r="C83" s="118" t="s">
        <v>147</v>
      </c>
      <c r="D83" s="24"/>
      <c r="E83" s="24">
        <f t="shared" si="0"/>
        <v>0</v>
      </c>
      <c r="F83" s="24"/>
      <c r="G83" s="24">
        <f t="shared" si="1"/>
        <v>0</v>
      </c>
      <c r="H83" s="24">
        <v>1</v>
      </c>
      <c r="I83" s="24">
        <f t="shared" si="2"/>
        <v>10</v>
      </c>
      <c r="J83" s="24"/>
      <c r="K83" s="24"/>
      <c r="L83" s="24"/>
      <c r="M83" s="24"/>
      <c r="N83" s="24">
        <f t="shared" si="3"/>
        <v>0</v>
      </c>
      <c r="O83" s="24">
        <f t="shared" si="12"/>
        <v>1</v>
      </c>
      <c r="P83" s="51">
        <f t="shared" si="7"/>
        <v>10</v>
      </c>
      <c r="Q83" s="24"/>
      <c r="R83" s="38"/>
    </row>
    <row r="84" spans="2:18" ht="15" customHeight="1" x14ac:dyDescent="0.2">
      <c r="B84" s="36" t="s">
        <v>12</v>
      </c>
      <c r="C84" s="35" t="s">
        <v>51</v>
      </c>
      <c r="D84" s="36">
        <v>1</v>
      </c>
      <c r="E84" s="35">
        <f t="shared" si="0"/>
        <v>16</v>
      </c>
      <c r="F84" s="36"/>
      <c r="G84" s="35">
        <f t="shared" si="1"/>
        <v>0</v>
      </c>
      <c r="H84" s="36"/>
      <c r="I84" s="35">
        <f t="shared" si="2"/>
        <v>0</v>
      </c>
      <c r="J84" s="36">
        <v>1</v>
      </c>
      <c r="K84" s="3">
        <v>1</v>
      </c>
      <c r="L84" s="3"/>
      <c r="M84" s="56"/>
      <c r="N84" s="36">
        <f t="shared" si="3"/>
        <v>7</v>
      </c>
      <c r="O84" s="3">
        <f t="shared" si="4"/>
        <v>2</v>
      </c>
      <c r="P84" s="120">
        <f t="shared" si="7"/>
        <v>23</v>
      </c>
      <c r="Q84" s="57"/>
      <c r="R84" s="35"/>
    </row>
    <row r="85" spans="2:18" x14ac:dyDescent="0.2">
      <c r="B85" s="10"/>
      <c r="C85" s="11" t="s">
        <v>52</v>
      </c>
      <c r="D85" s="10"/>
      <c r="E85" s="11">
        <f t="shared" si="0"/>
        <v>0</v>
      </c>
      <c r="F85" s="10">
        <v>1</v>
      </c>
      <c r="G85" s="11">
        <f t="shared" si="1"/>
        <v>12</v>
      </c>
      <c r="H85" s="10"/>
      <c r="I85" s="11">
        <f t="shared" si="2"/>
        <v>0</v>
      </c>
      <c r="J85" s="10"/>
      <c r="K85" s="2"/>
      <c r="L85" s="2">
        <v>1</v>
      </c>
      <c r="M85" s="9">
        <v>4</v>
      </c>
      <c r="N85" s="10">
        <f t="shared" si="3"/>
        <v>28</v>
      </c>
      <c r="O85" s="2">
        <f t="shared" ref="O85:O88" si="13">D85+F85+H85+M85+K85</f>
        <v>5</v>
      </c>
      <c r="P85" s="75">
        <f t="shared" si="7"/>
        <v>40</v>
      </c>
      <c r="Q85" s="12"/>
      <c r="R85" s="60" t="s">
        <v>55</v>
      </c>
    </row>
    <row r="86" spans="2:18" x14ac:dyDescent="0.2">
      <c r="B86" s="10"/>
      <c r="C86" s="11" t="s">
        <v>53</v>
      </c>
      <c r="D86" s="10"/>
      <c r="E86" s="11">
        <f t="shared" si="0"/>
        <v>0</v>
      </c>
      <c r="F86" s="10">
        <v>1</v>
      </c>
      <c r="G86" s="11">
        <f t="shared" si="1"/>
        <v>12</v>
      </c>
      <c r="H86" s="10"/>
      <c r="I86" s="11">
        <f t="shared" si="2"/>
        <v>0</v>
      </c>
      <c r="J86" s="10">
        <v>1</v>
      </c>
      <c r="K86" s="2">
        <v>6</v>
      </c>
      <c r="L86" s="2"/>
      <c r="M86" s="9"/>
      <c r="N86" s="10">
        <f t="shared" si="3"/>
        <v>42</v>
      </c>
      <c r="O86" s="2">
        <f t="shared" si="13"/>
        <v>7</v>
      </c>
      <c r="P86" s="75">
        <f t="shared" si="7"/>
        <v>54</v>
      </c>
      <c r="Q86" s="12"/>
      <c r="R86" s="60" t="s">
        <v>56</v>
      </c>
    </row>
    <row r="87" spans="2:18" x14ac:dyDescent="0.2">
      <c r="B87" s="10"/>
      <c r="C87" s="11" t="s">
        <v>54</v>
      </c>
      <c r="D87" s="10"/>
      <c r="E87" s="11">
        <f t="shared" si="0"/>
        <v>0</v>
      </c>
      <c r="F87" s="10">
        <v>1</v>
      </c>
      <c r="G87" s="11">
        <f t="shared" si="1"/>
        <v>12</v>
      </c>
      <c r="H87" s="10"/>
      <c r="I87" s="11">
        <f t="shared" si="2"/>
        <v>0</v>
      </c>
      <c r="J87" s="10">
        <v>1</v>
      </c>
      <c r="K87" s="2">
        <v>5</v>
      </c>
      <c r="L87" s="2"/>
      <c r="M87" s="9"/>
      <c r="N87" s="10">
        <f t="shared" si="3"/>
        <v>35</v>
      </c>
      <c r="O87" s="2">
        <f t="shared" si="13"/>
        <v>6</v>
      </c>
      <c r="P87" s="75">
        <f t="shared" si="7"/>
        <v>47</v>
      </c>
      <c r="Q87" s="12"/>
      <c r="R87" s="11" t="s">
        <v>75</v>
      </c>
    </row>
    <row r="88" spans="2:18" ht="15" thickBot="1" x14ac:dyDescent="0.25">
      <c r="B88" s="43"/>
      <c r="C88" s="45" t="s">
        <v>65</v>
      </c>
      <c r="D88" s="43"/>
      <c r="E88" s="45">
        <f t="shared" si="0"/>
        <v>0</v>
      </c>
      <c r="F88" s="43"/>
      <c r="G88" s="45">
        <f t="shared" si="1"/>
        <v>0</v>
      </c>
      <c r="H88" s="43"/>
      <c r="I88" s="45">
        <f t="shared" si="2"/>
        <v>0</v>
      </c>
      <c r="J88" s="43"/>
      <c r="K88" s="49"/>
      <c r="L88" s="49"/>
      <c r="M88" s="44"/>
      <c r="N88" s="43">
        <f t="shared" ref="N88" si="14">SUM(M88+K88)*$L$7</f>
        <v>0</v>
      </c>
      <c r="O88" s="49">
        <f t="shared" si="13"/>
        <v>0</v>
      </c>
      <c r="P88" s="76">
        <f t="shared" ref="P88" si="15">E88+G88+I88+N88</f>
        <v>0</v>
      </c>
      <c r="Q88" s="46"/>
      <c r="R88" s="77">
        <v>50</v>
      </c>
    </row>
    <row r="89" spans="2:18" ht="15" thickBot="1" x14ac:dyDescent="0.25">
      <c r="B89" s="25" t="s">
        <v>57</v>
      </c>
      <c r="C89" s="40" t="s">
        <v>58</v>
      </c>
      <c r="D89" s="40"/>
      <c r="E89" s="40">
        <f t="shared" si="0"/>
        <v>0</v>
      </c>
      <c r="F89" s="40"/>
      <c r="G89" s="40">
        <f t="shared" si="1"/>
        <v>0</v>
      </c>
      <c r="H89" s="40"/>
      <c r="I89" s="40">
        <f t="shared" si="2"/>
        <v>0</v>
      </c>
      <c r="J89" s="40"/>
      <c r="K89" s="40"/>
      <c r="L89" s="40"/>
      <c r="M89" s="40"/>
      <c r="N89" s="40">
        <f t="shared" si="3"/>
        <v>0</v>
      </c>
      <c r="O89" s="40">
        <f>D89+F89+H89+M89+K89</f>
        <v>0</v>
      </c>
      <c r="P89" s="41">
        <f>E89+G89+I89+N89</f>
        <v>0</v>
      </c>
      <c r="Q89" s="40"/>
      <c r="R89" s="27"/>
    </row>
    <row r="90" spans="2:18" x14ac:dyDescent="0.2">
      <c r="B90" s="31" t="s">
        <v>61</v>
      </c>
      <c r="C90" s="47" t="s">
        <v>61</v>
      </c>
      <c r="D90" s="47">
        <v>1</v>
      </c>
      <c r="E90" s="47">
        <f>L2</f>
        <v>50</v>
      </c>
      <c r="F90" s="47"/>
      <c r="G90" s="47"/>
      <c r="H90" s="47"/>
      <c r="I90" s="47">
        <f t="shared" si="2"/>
        <v>0</v>
      </c>
      <c r="J90" s="47"/>
      <c r="K90" s="47"/>
      <c r="L90" s="47"/>
      <c r="M90" s="47"/>
      <c r="N90" s="47">
        <f>SUM(M90+K90)*$L$7</f>
        <v>0</v>
      </c>
      <c r="O90" s="47">
        <f t="shared" ref="O90:O107" si="16">D90+F90+H90+M90+K90</f>
        <v>1</v>
      </c>
      <c r="P90" s="48">
        <f t="shared" ref="P90:P107" si="17">E90+G90+I90+N90</f>
        <v>50</v>
      </c>
      <c r="Q90" s="47"/>
      <c r="R90" s="32"/>
    </row>
    <row r="91" spans="2:18" x14ac:dyDescent="0.2">
      <c r="B91" s="10"/>
      <c r="C91" s="2" t="s">
        <v>66</v>
      </c>
      <c r="D91" s="2"/>
      <c r="E91" s="2"/>
      <c r="F91" s="2">
        <v>3</v>
      </c>
      <c r="G91" s="2">
        <f>F91*$L$5</f>
        <v>36</v>
      </c>
      <c r="H91" s="2"/>
      <c r="I91" s="2">
        <f t="shared" si="2"/>
        <v>0</v>
      </c>
      <c r="J91" s="2"/>
      <c r="K91" s="2"/>
      <c r="L91" s="2"/>
      <c r="M91" s="2"/>
      <c r="N91" s="2">
        <f t="shared" si="3"/>
        <v>0</v>
      </c>
      <c r="O91" s="2">
        <f t="shared" si="16"/>
        <v>3</v>
      </c>
      <c r="P91" s="59">
        <f t="shared" si="17"/>
        <v>36</v>
      </c>
      <c r="Q91" s="2"/>
      <c r="R91" s="11"/>
    </row>
    <row r="92" spans="2:18" ht="15" thickBot="1" x14ac:dyDescent="0.25">
      <c r="B92" s="43"/>
      <c r="C92" s="49" t="s">
        <v>67</v>
      </c>
      <c r="D92" s="49"/>
      <c r="E92" s="49"/>
      <c r="F92" s="49">
        <v>3</v>
      </c>
      <c r="G92" s="49">
        <f>F92*$L$5</f>
        <v>36</v>
      </c>
      <c r="H92" s="49"/>
      <c r="I92" s="49">
        <f t="shared" si="2"/>
        <v>0</v>
      </c>
      <c r="J92" s="49"/>
      <c r="K92" s="49"/>
      <c r="L92" s="49"/>
      <c r="M92" s="49"/>
      <c r="N92" s="49">
        <f t="shared" si="3"/>
        <v>0</v>
      </c>
      <c r="O92" s="49">
        <f t="shared" si="16"/>
        <v>3</v>
      </c>
      <c r="P92" s="72">
        <f t="shared" si="17"/>
        <v>36</v>
      </c>
      <c r="Q92" s="49"/>
      <c r="R92" s="45"/>
    </row>
    <row r="93" spans="2:18" x14ac:dyDescent="0.2">
      <c r="B93" s="31" t="s">
        <v>68</v>
      </c>
      <c r="C93" s="47" t="s">
        <v>60</v>
      </c>
      <c r="D93" s="47">
        <v>1</v>
      </c>
      <c r="E93" s="47">
        <f>D93*$L$3</f>
        <v>25</v>
      </c>
      <c r="F93" s="47"/>
      <c r="G93" s="47">
        <f t="shared" ref="G93:G107" si="18">F93*$L$5</f>
        <v>0</v>
      </c>
      <c r="H93" s="47">
        <v>1</v>
      </c>
      <c r="I93" s="47">
        <f t="shared" si="2"/>
        <v>10</v>
      </c>
      <c r="J93" s="47"/>
      <c r="K93" s="47"/>
      <c r="L93" s="47"/>
      <c r="M93" s="47"/>
      <c r="N93" s="47">
        <f t="shared" si="3"/>
        <v>0</v>
      </c>
      <c r="O93" s="47">
        <f t="shared" si="16"/>
        <v>2</v>
      </c>
      <c r="P93" s="48">
        <f t="shared" si="17"/>
        <v>35</v>
      </c>
      <c r="Q93" s="47"/>
      <c r="R93" s="32"/>
    </row>
    <row r="94" spans="2:18" x14ac:dyDescent="0.2">
      <c r="B94" s="10"/>
      <c r="C94" s="2" t="s">
        <v>70</v>
      </c>
      <c r="D94" s="2"/>
      <c r="E94" s="2"/>
      <c r="F94" s="2">
        <v>1</v>
      </c>
      <c r="G94" s="2">
        <f t="shared" si="18"/>
        <v>12</v>
      </c>
      <c r="H94" s="2"/>
      <c r="I94" s="2">
        <f t="shared" si="2"/>
        <v>0</v>
      </c>
      <c r="J94" s="2"/>
      <c r="K94" s="2"/>
      <c r="L94" s="2"/>
      <c r="M94" s="2"/>
      <c r="N94" s="2">
        <f t="shared" si="3"/>
        <v>0</v>
      </c>
      <c r="O94" s="2">
        <f t="shared" si="16"/>
        <v>1</v>
      </c>
      <c r="P94" s="59">
        <f t="shared" si="17"/>
        <v>12</v>
      </c>
      <c r="Q94" s="2"/>
      <c r="R94" s="11"/>
    </row>
    <row r="95" spans="2:18" ht="15" thickBot="1" x14ac:dyDescent="0.25">
      <c r="B95" s="43"/>
      <c r="C95" s="49" t="s">
        <v>69</v>
      </c>
      <c r="D95" s="49"/>
      <c r="E95" s="49"/>
      <c r="F95" s="49"/>
      <c r="G95" s="49">
        <f t="shared" si="18"/>
        <v>0</v>
      </c>
      <c r="H95" s="49">
        <v>1</v>
      </c>
      <c r="I95" s="49">
        <f t="shared" si="2"/>
        <v>10</v>
      </c>
      <c r="J95" s="49"/>
      <c r="K95" s="49"/>
      <c r="L95" s="49"/>
      <c r="M95" s="49"/>
      <c r="N95" s="49">
        <f t="shared" si="3"/>
        <v>0</v>
      </c>
      <c r="O95" s="49">
        <f t="shared" si="16"/>
        <v>1</v>
      </c>
      <c r="P95" s="72">
        <f t="shared" si="17"/>
        <v>10</v>
      </c>
      <c r="Q95" s="49"/>
      <c r="R95" s="45"/>
    </row>
    <row r="96" spans="2:18" x14ac:dyDescent="0.2">
      <c r="B96" s="31"/>
      <c r="C96" s="47" t="s">
        <v>60</v>
      </c>
      <c r="D96" s="47">
        <v>1</v>
      </c>
      <c r="E96" s="47">
        <f t="shared" ref="E96:E99" si="19">D96*$L$3</f>
        <v>25</v>
      </c>
      <c r="F96" s="47"/>
      <c r="G96" s="47">
        <f t="shared" si="18"/>
        <v>0</v>
      </c>
      <c r="H96" s="47"/>
      <c r="I96" s="47">
        <f t="shared" si="2"/>
        <v>0</v>
      </c>
      <c r="J96" s="47"/>
      <c r="K96" s="47"/>
      <c r="L96" s="47"/>
      <c r="M96" s="47"/>
      <c r="N96" s="47">
        <f t="shared" si="3"/>
        <v>0</v>
      </c>
      <c r="O96" s="47">
        <f t="shared" si="16"/>
        <v>1</v>
      </c>
      <c r="P96" s="48">
        <f t="shared" si="17"/>
        <v>25</v>
      </c>
      <c r="Q96" s="47"/>
      <c r="R96" s="32"/>
    </row>
    <row r="97" spans="2:18" x14ac:dyDescent="0.2">
      <c r="B97" s="10"/>
      <c r="C97" s="2" t="s">
        <v>70</v>
      </c>
      <c r="D97" s="2"/>
      <c r="E97" s="2"/>
      <c r="F97" s="2">
        <v>1</v>
      </c>
      <c r="G97" s="2">
        <f t="shared" si="18"/>
        <v>12</v>
      </c>
      <c r="H97" s="2"/>
      <c r="I97" s="2">
        <f t="shared" si="2"/>
        <v>0</v>
      </c>
      <c r="J97" s="2"/>
      <c r="K97" s="2"/>
      <c r="L97" s="2"/>
      <c r="M97" s="2"/>
      <c r="N97" s="2">
        <f t="shared" si="3"/>
        <v>0</v>
      </c>
      <c r="O97" s="2">
        <f t="shared" si="16"/>
        <v>1</v>
      </c>
      <c r="P97" s="59">
        <f t="shared" si="17"/>
        <v>12</v>
      </c>
      <c r="Q97" s="2"/>
      <c r="R97" s="11"/>
    </row>
    <row r="98" spans="2:18" ht="15" thickBot="1" x14ac:dyDescent="0.25">
      <c r="B98" s="43"/>
      <c r="C98" s="49" t="s">
        <v>69</v>
      </c>
      <c r="D98" s="49"/>
      <c r="E98" s="49"/>
      <c r="F98" s="49"/>
      <c r="G98" s="49">
        <f t="shared" si="18"/>
        <v>0</v>
      </c>
      <c r="H98" s="49">
        <v>1</v>
      </c>
      <c r="I98" s="49">
        <f t="shared" si="2"/>
        <v>10</v>
      </c>
      <c r="J98" s="49"/>
      <c r="K98" s="49"/>
      <c r="L98" s="49"/>
      <c r="M98" s="49"/>
      <c r="N98" s="49">
        <f t="shared" si="3"/>
        <v>0</v>
      </c>
      <c r="O98" s="49">
        <f t="shared" si="16"/>
        <v>1</v>
      </c>
      <c r="P98" s="72">
        <f t="shared" si="17"/>
        <v>10</v>
      </c>
      <c r="Q98" s="49"/>
      <c r="R98" s="45"/>
    </row>
    <row r="99" spans="2:18" x14ac:dyDescent="0.2">
      <c r="B99" s="31"/>
      <c r="C99" s="47" t="s">
        <v>60</v>
      </c>
      <c r="D99" s="47">
        <v>1</v>
      </c>
      <c r="E99" s="47">
        <f t="shared" si="19"/>
        <v>25</v>
      </c>
      <c r="F99" s="47"/>
      <c r="G99" s="47">
        <f t="shared" si="18"/>
        <v>0</v>
      </c>
      <c r="H99" s="47"/>
      <c r="I99" s="47">
        <f t="shared" si="2"/>
        <v>0</v>
      </c>
      <c r="J99" s="47"/>
      <c r="K99" s="47"/>
      <c r="L99" s="47"/>
      <c r="M99" s="47"/>
      <c r="N99" s="47">
        <f t="shared" si="3"/>
        <v>0</v>
      </c>
      <c r="O99" s="47">
        <f t="shared" si="16"/>
        <v>1</v>
      </c>
      <c r="P99" s="48">
        <f t="shared" si="17"/>
        <v>25</v>
      </c>
      <c r="Q99" s="47"/>
      <c r="R99" s="32"/>
    </row>
    <row r="100" spans="2:18" x14ac:dyDescent="0.2">
      <c r="B100" s="10"/>
      <c r="C100" s="2" t="s">
        <v>70</v>
      </c>
      <c r="D100" s="2"/>
      <c r="E100" s="2"/>
      <c r="F100" s="2">
        <v>1</v>
      </c>
      <c r="G100" s="2">
        <f t="shared" si="18"/>
        <v>12</v>
      </c>
      <c r="H100" s="2"/>
      <c r="I100" s="2">
        <f t="shared" si="2"/>
        <v>0</v>
      </c>
      <c r="J100" s="2"/>
      <c r="K100" s="2"/>
      <c r="L100" s="2"/>
      <c r="M100" s="2"/>
      <c r="N100" s="2">
        <f t="shared" si="3"/>
        <v>0</v>
      </c>
      <c r="O100" s="2">
        <f t="shared" si="16"/>
        <v>1</v>
      </c>
      <c r="P100" s="59">
        <f t="shared" si="17"/>
        <v>12</v>
      </c>
      <c r="Q100" s="2"/>
      <c r="R100" s="11"/>
    </row>
    <row r="101" spans="2:18" ht="15" thickBot="1" x14ac:dyDescent="0.25">
      <c r="B101" s="43"/>
      <c r="C101" s="49" t="s">
        <v>69</v>
      </c>
      <c r="D101" s="49"/>
      <c r="E101" s="49"/>
      <c r="F101" s="49"/>
      <c r="G101" s="49">
        <f t="shared" si="18"/>
        <v>0</v>
      </c>
      <c r="H101" s="49">
        <v>1</v>
      </c>
      <c r="I101" s="49">
        <f t="shared" si="2"/>
        <v>10</v>
      </c>
      <c r="J101" s="49"/>
      <c r="K101" s="49"/>
      <c r="L101" s="49"/>
      <c r="M101" s="49"/>
      <c r="N101" s="49">
        <f t="shared" si="3"/>
        <v>0</v>
      </c>
      <c r="O101" s="49">
        <f t="shared" si="16"/>
        <v>1</v>
      </c>
      <c r="P101" s="72">
        <f t="shared" si="17"/>
        <v>10</v>
      </c>
      <c r="Q101" s="49"/>
      <c r="R101" s="45"/>
    </row>
    <row r="102" spans="2:18" x14ac:dyDescent="0.2">
      <c r="B102" s="31" t="s">
        <v>63</v>
      </c>
      <c r="C102" s="47" t="s">
        <v>63</v>
      </c>
      <c r="D102" s="47">
        <v>1</v>
      </c>
      <c r="E102" s="47">
        <f>D102*$L$3</f>
        <v>25</v>
      </c>
      <c r="F102" s="47"/>
      <c r="G102" s="47">
        <f t="shared" si="18"/>
        <v>0</v>
      </c>
      <c r="H102" s="47"/>
      <c r="I102" s="47">
        <f t="shared" si="2"/>
        <v>0</v>
      </c>
      <c r="J102" s="47"/>
      <c r="K102" s="47"/>
      <c r="L102" s="47"/>
      <c r="M102" s="47"/>
      <c r="N102" s="47">
        <f t="shared" si="3"/>
        <v>0</v>
      </c>
      <c r="O102" s="47">
        <f t="shared" si="16"/>
        <v>1</v>
      </c>
      <c r="P102" s="48">
        <f t="shared" si="17"/>
        <v>25</v>
      </c>
      <c r="Q102" s="47"/>
      <c r="R102" s="32"/>
    </row>
    <row r="103" spans="2:18" x14ac:dyDescent="0.2">
      <c r="B103" s="10"/>
      <c r="C103" s="2" t="s">
        <v>62</v>
      </c>
      <c r="D103" s="2"/>
      <c r="E103" s="2">
        <f t="shared" ref="E103:E107" si="20">D103*$L$3</f>
        <v>0</v>
      </c>
      <c r="F103" s="2"/>
      <c r="G103" s="2">
        <f t="shared" si="18"/>
        <v>0</v>
      </c>
      <c r="H103" s="2">
        <v>2</v>
      </c>
      <c r="I103" s="2">
        <f t="shared" si="2"/>
        <v>20</v>
      </c>
      <c r="J103" s="2"/>
      <c r="K103" s="2"/>
      <c r="L103" s="2">
        <v>1</v>
      </c>
      <c r="M103" s="2">
        <v>2</v>
      </c>
      <c r="N103" s="2">
        <f t="shared" si="3"/>
        <v>14</v>
      </c>
      <c r="O103" s="2">
        <f t="shared" si="16"/>
        <v>4</v>
      </c>
      <c r="P103" s="59">
        <f t="shared" si="17"/>
        <v>34</v>
      </c>
      <c r="Q103" s="2"/>
      <c r="R103" s="11"/>
    </row>
    <row r="104" spans="2:18" x14ac:dyDescent="0.2">
      <c r="B104" s="10"/>
      <c r="C104" s="2" t="s">
        <v>71</v>
      </c>
      <c r="D104" s="2"/>
      <c r="E104" s="2">
        <f t="shared" si="20"/>
        <v>0</v>
      </c>
      <c r="F104" s="2"/>
      <c r="G104" s="2">
        <f t="shared" si="18"/>
        <v>0</v>
      </c>
      <c r="H104" s="2">
        <v>2</v>
      </c>
      <c r="I104" s="2">
        <f t="shared" si="2"/>
        <v>20</v>
      </c>
      <c r="J104" s="2"/>
      <c r="K104" s="2"/>
      <c r="L104" s="2"/>
      <c r="M104" s="2"/>
      <c r="N104" s="2">
        <f t="shared" si="3"/>
        <v>0</v>
      </c>
      <c r="O104" s="2">
        <f t="shared" si="16"/>
        <v>2</v>
      </c>
      <c r="P104" s="59">
        <f t="shared" si="17"/>
        <v>20</v>
      </c>
      <c r="Q104" s="2"/>
      <c r="R104" s="11"/>
    </row>
    <row r="105" spans="2:18" x14ac:dyDescent="0.2">
      <c r="B105" s="10"/>
      <c r="C105" s="2" t="s">
        <v>72</v>
      </c>
      <c r="D105" s="2"/>
      <c r="E105" s="2">
        <f t="shared" si="20"/>
        <v>0</v>
      </c>
      <c r="F105" s="2"/>
      <c r="G105" s="2">
        <f t="shared" si="18"/>
        <v>0</v>
      </c>
      <c r="H105" s="2">
        <v>2</v>
      </c>
      <c r="I105" s="2">
        <f t="shared" si="2"/>
        <v>20</v>
      </c>
      <c r="J105" s="2"/>
      <c r="K105" s="2"/>
      <c r="L105" s="2">
        <v>1</v>
      </c>
      <c r="M105" s="2">
        <v>2</v>
      </c>
      <c r="N105" s="2">
        <f t="shared" si="3"/>
        <v>14</v>
      </c>
      <c r="O105" s="2">
        <f t="shared" si="16"/>
        <v>4</v>
      </c>
      <c r="P105" s="59">
        <f t="shared" si="17"/>
        <v>34</v>
      </c>
      <c r="Q105" s="2"/>
      <c r="R105" s="11"/>
    </row>
    <row r="106" spans="2:18" x14ac:dyDescent="0.2">
      <c r="B106" s="10"/>
      <c r="C106" s="2" t="s">
        <v>73</v>
      </c>
      <c r="D106" s="2"/>
      <c r="E106" s="2">
        <f t="shared" si="20"/>
        <v>0</v>
      </c>
      <c r="F106" s="2"/>
      <c r="G106" s="2">
        <f t="shared" si="18"/>
        <v>0</v>
      </c>
      <c r="H106" s="2">
        <v>2</v>
      </c>
      <c r="I106" s="2">
        <f t="shared" si="2"/>
        <v>20</v>
      </c>
      <c r="J106" s="2"/>
      <c r="K106" s="2"/>
      <c r="L106" s="2">
        <v>1</v>
      </c>
      <c r="M106" s="2">
        <v>2</v>
      </c>
      <c r="N106" s="2">
        <f t="shared" si="3"/>
        <v>14</v>
      </c>
      <c r="O106" s="2">
        <f t="shared" si="16"/>
        <v>4</v>
      </c>
      <c r="P106" s="59">
        <f t="shared" si="17"/>
        <v>34</v>
      </c>
      <c r="Q106" s="2"/>
      <c r="R106" s="11"/>
    </row>
    <row r="107" spans="2:18" x14ac:dyDescent="0.2">
      <c r="B107" s="10"/>
      <c r="C107" s="2" t="s">
        <v>74</v>
      </c>
      <c r="D107" s="2"/>
      <c r="E107" s="2">
        <f t="shared" si="20"/>
        <v>0</v>
      </c>
      <c r="F107" s="2"/>
      <c r="G107" s="2">
        <f t="shared" si="18"/>
        <v>0</v>
      </c>
      <c r="H107" s="2">
        <v>2</v>
      </c>
      <c r="I107" s="2">
        <f t="shared" si="2"/>
        <v>20</v>
      </c>
      <c r="J107" s="2"/>
      <c r="K107" s="2"/>
      <c r="L107" s="2">
        <v>1</v>
      </c>
      <c r="M107" s="2">
        <v>2</v>
      </c>
      <c r="N107" s="2">
        <f t="shared" si="3"/>
        <v>14</v>
      </c>
      <c r="O107" s="2">
        <f t="shared" si="16"/>
        <v>4</v>
      </c>
      <c r="P107" s="59">
        <f t="shared" si="17"/>
        <v>34</v>
      </c>
      <c r="Q107" s="2"/>
      <c r="R107" s="11"/>
    </row>
    <row r="108" spans="2:18" ht="43.5" thickBot="1" x14ac:dyDescent="0.25">
      <c r="B108" s="37"/>
      <c r="C108" s="24" t="s">
        <v>25</v>
      </c>
      <c r="D108" s="24"/>
      <c r="E108" s="24">
        <f>D108*$L$4</f>
        <v>0</v>
      </c>
      <c r="F108" s="24">
        <v>1</v>
      </c>
      <c r="G108" s="24">
        <f>F108*$L$5</f>
        <v>12</v>
      </c>
      <c r="H108" s="24">
        <v>1</v>
      </c>
      <c r="I108" s="24">
        <f>H108*$L$6</f>
        <v>10</v>
      </c>
      <c r="J108" s="24">
        <v>1</v>
      </c>
      <c r="K108" s="24">
        <v>6</v>
      </c>
      <c r="L108" s="24">
        <v>1</v>
      </c>
      <c r="M108" s="24">
        <v>2</v>
      </c>
      <c r="N108" s="24">
        <f>SUM(M108+K108)*$L$7</f>
        <v>56</v>
      </c>
      <c r="O108" s="24">
        <f>D108+F108+H108+M108+K108</f>
        <v>10</v>
      </c>
      <c r="P108" s="51">
        <f>E108+G108+I108+N108</f>
        <v>78</v>
      </c>
      <c r="Q108" s="24"/>
      <c r="R108" s="78" t="s">
        <v>80</v>
      </c>
    </row>
    <row r="109" spans="2:18" x14ac:dyDescent="0.2">
      <c r="B109" t="s">
        <v>122</v>
      </c>
      <c r="O109" s="98">
        <f>SUM(O10:O108)</f>
        <v>331</v>
      </c>
      <c r="P109" s="98">
        <f>SUM(P10:P108)</f>
        <v>3204</v>
      </c>
      <c r="Q109" s="98">
        <f>SUM(Q10:Q108)</f>
        <v>495</v>
      </c>
    </row>
  </sheetData>
  <pageMargins left="0.7" right="0.7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היום</vt:lpstr>
      <vt:lpstr>עתיד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אירית בנדו</dc:creator>
  <cp:lastModifiedBy>Galit Ofek</cp:lastModifiedBy>
  <cp:lastPrinted>2025-01-26T08:47:51Z</cp:lastPrinted>
  <dcterms:created xsi:type="dcterms:W3CDTF">2025-01-23T06:15:18Z</dcterms:created>
  <dcterms:modified xsi:type="dcterms:W3CDTF">2025-03-02T11:18:00Z</dcterms:modified>
</cp:coreProperties>
</file>