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galit_o\Desktop\"/>
    </mc:Choice>
  </mc:AlternateContent>
  <bookViews>
    <workbookView xWindow="-108" yWindow="-108" windowWidth="30936" windowHeight="16776"/>
  </bookViews>
  <sheets>
    <sheet name="טופס הצעת מחיר" sheetId="3" r:id="rId1"/>
  </sheets>
  <definedNames>
    <definedName name="_xlnm._FilterDatabase" localSheetId="0" hidden="1">'טופס הצעת מחיר'!$B$5:$G$86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3" l="1"/>
  <c r="H76" i="3" l="1"/>
  <c r="H78" i="3"/>
  <c r="H79" i="3"/>
  <c r="H80" i="3"/>
  <c r="H81" i="3"/>
  <c r="H82" i="3"/>
  <c r="H83" i="3"/>
  <c r="H69" i="3"/>
  <c r="H70" i="3"/>
  <c r="H71" i="3"/>
  <c r="H72" i="3"/>
  <c r="H73" i="3"/>
  <c r="H64" i="3"/>
  <c r="H65" i="3"/>
  <c r="H66" i="3"/>
  <c r="H59" i="3"/>
  <c r="H60" i="3"/>
  <c r="H6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31" i="3"/>
  <c r="H32" i="3"/>
  <c r="H33" i="3"/>
  <c r="H34" i="3"/>
  <c r="H35" i="3"/>
  <c r="H36" i="3"/>
  <c r="H37" i="3"/>
  <c r="H38" i="3"/>
  <c r="H39" i="3"/>
  <c r="H20" i="3"/>
  <c r="H21" i="3"/>
  <c r="H22" i="3"/>
  <c r="H23" i="3"/>
  <c r="H24" i="3"/>
  <c r="H25" i="3"/>
  <c r="H26" i="3"/>
  <c r="H27" i="3"/>
  <c r="H28" i="3"/>
  <c r="H10" i="3"/>
  <c r="H7" i="3"/>
  <c r="H8" i="3"/>
  <c r="H15" i="3" l="1"/>
  <c r="H16" i="3"/>
  <c r="H17" i="3"/>
  <c r="H11" i="3"/>
  <c r="H12" i="3"/>
  <c r="H13" i="3" l="1"/>
  <c r="I13" i="3" s="1"/>
  <c r="H6" i="3"/>
  <c r="H9" i="3" s="1"/>
  <c r="I9" i="3" s="1"/>
  <c r="H14" i="3"/>
  <c r="H18" i="3" s="1"/>
  <c r="I18" i="3" s="1"/>
  <c r="H75" i="3" l="1"/>
  <c r="H84" i="3" s="1"/>
  <c r="I84" i="3" s="1"/>
  <c r="H58" i="3" l="1"/>
  <c r="H62" i="3" s="1"/>
  <c r="I62" i="3" s="1"/>
  <c r="H30" i="3" l="1"/>
  <c r="H40" i="3" s="1"/>
  <c r="I40" i="3" s="1"/>
  <c r="H41" i="3"/>
  <c r="H57" i="3" s="1"/>
  <c r="I57" i="3" s="1"/>
  <c r="H63" i="3"/>
  <c r="H67" i="3" s="1"/>
  <c r="I67" i="3" s="1"/>
  <c r="H68" i="3"/>
  <c r="H74" i="3" s="1"/>
  <c r="I74" i="3" s="1"/>
  <c r="H19" i="3"/>
  <c r="H29" i="3" s="1"/>
  <c r="I29" i="3" s="1"/>
  <c r="I86" i="3" l="1"/>
</calcChain>
</file>

<file path=xl/sharedStrings.xml><?xml version="1.0" encoding="utf-8"?>
<sst xmlns="http://schemas.openxmlformats.org/spreadsheetml/2006/main" count="228" uniqueCount="118">
  <si>
    <t>קטגוריה</t>
  </si>
  <si>
    <t>יצרן</t>
  </si>
  <si>
    <t>דגם</t>
  </si>
  <si>
    <t>טויוטה</t>
  </si>
  <si>
    <t>סיטרואן</t>
  </si>
  <si>
    <t>משפחתית</t>
  </si>
  <si>
    <t>סקודה</t>
  </si>
  <si>
    <t>יונדאי</t>
  </si>
  <si>
    <t>אלנטרה -  היברידי Premium</t>
  </si>
  <si>
    <t>מאזדה</t>
  </si>
  <si>
    <t>קיה</t>
  </si>
  <si>
    <t>פיג'ו</t>
  </si>
  <si>
    <t xml:space="preserve"> דיזל 3008 active pack</t>
  </si>
  <si>
    <t>מיצובישי</t>
  </si>
  <si>
    <t>אאוטלנדר -  2.5 Executive 2X4</t>
  </si>
  <si>
    <t>אאוטלנדר -2.5  Instyle 2X4</t>
  </si>
  <si>
    <t>מנהלים</t>
  </si>
  <si>
    <t>סופרב Ambition TSI עם 150 כ"ס</t>
  </si>
  <si>
    <t>SONATA Hybrid</t>
  </si>
  <si>
    <t>7 מקומות</t>
  </si>
  <si>
    <t>טרייטון - 2.2 אוט' Desert 4X4</t>
  </si>
  <si>
    <t>מסחרי</t>
  </si>
  <si>
    <t>ג'יפונים</t>
  </si>
  <si>
    <t>ג'יפים</t>
  </si>
  <si>
    <t>CX-30 COMFORT</t>
  </si>
  <si>
    <t xml:space="preserve">CX-5 COMFORT </t>
  </si>
  <si>
    <t>pack 1.5 5008 active</t>
  </si>
  <si>
    <t xml:space="preserve">קודיאק, 7 מק', Business </t>
  </si>
  <si>
    <t>6 luxury</t>
  </si>
  <si>
    <t>משקל הקטגוריה באחוזים</t>
  </si>
  <si>
    <t>אחוז דמי הליסינג החודשיים ממחירון היבואן כולל מע"מ</t>
  </si>
  <si>
    <t>האחוז הממוצע לקטגוריית רכבים משפחתיים</t>
  </si>
  <si>
    <t>האחוז הממוצע לקטגוריית רכבים מסחריים</t>
  </si>
  <si>
    <t>האחוז הממוצע לקטגוריית רכבים 7 מקומות</t>
  </si>
  <si>
    <t>האחוז הממוצע לקטגוריית רכבים מנהלים</t>
  </si>
  <si>
    <t>האחוז הממוצע לקטגוריית רכבים ג'יפים</t>
  </si>
  <si>
    <t>האחוז הממוצע לקטגוריית רכבים ג'יפונים</t>
  </si>
  <si>
    <t>אחוז משוקלל</t>
  </si>
  <si>
    <t>הצעה משוקללת של  הספק</t>
  </si>
  <si>
    <t>ניסן</t>
  </si>
  <si>
    <t>סנטרה SV 2TONE</t>
  </si>
  <si>
    <t>רנו</t>
  </si>
  <si>
    <t xml:space="preserve">טופס הצעת מחיר  </t>
  </si>
  <si>
    <t xml:space="preserve">מחיר מחירון יבואן </t>
  </si>
  <si>
    <t>קורולה 1.8 היברידי Sun</t>
  </si>
  <si>
    <t>סופרב Business TSI עם 150 כ"ס</t>
  </si>
  <si>
    <t>RAV-4 - EVOLVE 4X4 - בנזין</t>
  </si>
  <si>
    <t>ברלינגו 1.5 ל' דיזל (100 כ"ס), ידני, Shine PK</t>
  </si>
  <si>
    <t>ברלינגו 1.5 ל' דיזל (130 כ"ס), אוט', Shine PK</t>
  </si>
  <si>
    <t>ג'אמפי Medium N1/M1-177</t>
  </si>
  <si>
    <t>חשמלי</t>
  </si>
  <si>
    <t>BYD</t>
  </si>
  <si>
    <t>BYD ATTO 3 COMFORT</t>
  </si>
  <si>
    <t>ג'ילי</t>
  </si>
  <si>
    <t>460 PRO</t>
  </si>
  <si>
    <t>350 PRO</t>
  </si>
  <si>
    <t>BYD ATTO 3 DESIGN</t>
  </si>
  <si>
    <t xml:space="preserve">COROLLA ACTIVE 1.5  בנזין </t>
  </si>
  <si>
    <t>צ'רי</t>
  </si>
  <si>
    <t>FX COMFORT</t>
  </si>
  <si>
    <t>ZEN MEGANE סדאן סולר</t>
  </si>
  <si>
    <t>i10 prime plus</t>
  </si>
  <si>
    <t>פיקנטו LX</t>
  </si>
  <si>
    <t>מיני</t>
  </si>
  <si>
    <t>סופר מיני</t>
  </si>
  <si>
    <t>משפחתית קטנה</t>
  </si>
  <si>
    <t>CX 3 ZOOM</t>
  </si>
  <si>
    <t>CX 3 URBAN</t>
  </si>
  <si>
    <t>SHINE C4 סולר</t>
  </si>
  <si>
    <t>סובארו</t>
  </si>
  <si>
    <t xml:space="preserve"> CROSSTYLE XV 4*4</t>
  </si>
  <si>
    <t xml:space="preserve">URBAN SELTOS </t>
  </si>
  <si>
    <t>ספורטאז בנזין URBAN 2.0</t>
  </si>
  <si>
    <t>נירו החדש EV חשמלי</t>
  </si>
  <si>
    <t>KONA EV</t>
  </si>
  <si>
    <t>i20 prime</t>
  </si>
  <si>
    <t>טוסון PREMIUM</t>
  </si>
  <si>
    <t xml:space="preserve"> 1.4 inspire accent</t>
  </si>
  <si>
    <t xml:space="preserve"> 1.6 inspire accent</t>
  </si>
  <si>
    <t xml:space="preserve">  3 Comfort</t>
  </si>
  <si>
    <t>CX-30 EXECUTIVE 2.0</t>
  </si>
  <si>
    <t>CX-5 EXECUTIVE 2.0</t>
  </si>
  <si>
    <t>FORESTER Z</t>
  </si>
  <si>
    <t>C3 FEEL PK</t>
  </si>
  <si>
    <t>אוקטביה Ambition TSI 1.5</t>
  </si>
  <si>
    <t xml:space="preserve">אוקטביה Ambition 1.0 TSI </t>
  </si>
  <si>
    <t xml:space="preserve"> בנזין 1.2 Active PACK  5008</t>
  </si>
  <si>
    <t xml:space="preserve"> בנזין 1.2 Active PACK  3008</t>
  </si>
  <si>
    <t>האחוז הממוצע לקטגוריית רכבים משפחתיים קטנים</t>
  </si>
  <si>
    <t>האחוז הממוצע לקטגוריית רכבי מיני</t>
  </si>
  <si>
    <t>האחוז הממוצע לקטגוריית רכבי סופר מיני</t>
  </si>
  <si>
    <t>האחוז הממוצע לקטגוריית רכבים חשמליים</t>
  </si>
  <si>
    <t>ARKANA Mild Hybrid Iconic</t>
  </si>
  <si>
    <t>דאצ'ה</t>
  </si>
  <si>
    <t xml:space="preserve">  ידני JOGGER ESSENTIAL</t>
  </si>
  <si>
    <t>DUSTER EXPRESSION אוטומט</t>
  </si>
  <si>
    <t>2 Dynamic</t>
  </si>
  <si>
    <t>קיה סיד סטיישן בנזין 1.5 LX MILD HYBRID  </t>
  </si>
  <si>
    <t>Aiways U5 Xcite</t>
  </si>
  <si>
    <t>Aiways</t>
  </si>
  <si>
    <t>MG</t>
  </si>
  <si>
    <t>EHS PHEV</t>
  </si>
  <si>
    <t>SELTOS EX PLUS</t>
  </si>
  <si>
    <t>C-HR היברידי  C-ITY</t>
  </si>
  <si>
    <t>היילקס - 4X4 ADVENTURE 2.4 ליטר</t>
  </si>
  <si>
    <t>corsa edition 1.2t</t>
  </si>
  <si>
    <t>אופל</t>
  </si>
  <si>
    <t>elgance plus lwb 1.2</t>
  </si>
  <si>
    <t>לא למילוי. לצרכי חישוב פנימי של עורכי המכרז בלבד</t>
  </si>
  <si>
    <t>ליפ מוטור</t>
  </si>
  <si>
    <t>ליפ מוטור T03</t>
  </si>
  <si>
    <t xml:space="preserve"> TIGGO 7 PRO COMFORT </t>
  </si>
  <si>
    <t>נירו פלוס LX פלאג אין 1.6</t>
  </si>
  <si>
    <t>KAMIK AMBITION 1.0 tsi</t>
  </si>
  <si>
    <t>KAROK AMBITION 1.5 tsi</t>
  </si>
  <si>
    <t xml:space="preserve">ECLIPSE CROSS intense 
</t>
  </si>
  <si>
    <t xml:space="preserve">ECLIPSE CROSS EXECUTIVE 
</t>
  </si>
  <si>
    <t>מחיר מוצע  לחודש כולל מעמ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</si>
</sst>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  <numFmt numFmtId="165" formatCode="0.0%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charset val="177"/>
    </font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FF0000"/>
      <name val="Arial"/>
      <family val="2"/>
      <charset val="177"/>
      <scheme val="minor"/>
    </font>
    <font>
      <u/>
      <sz val="10"/>
      <color theme="10"/>
      <name val="Arial"/>
      <family val="2"/>
      <charset val="177"/>
    </font>
    <font>
      <sz val="10"/>
      <color theme="1"/>
      <name val="Arial"/>
      <family val="2"/>
      <scheme val="minor"/>
    </font>
    <font>
      <u/>
      <sz val="10"/>
      <color rgb="FF0070C0"/>
      <name val="Arial"/>
      <family val="2"/>
      <scheme val="minor"/>
    </font>
    <font>
      <sz val="10"/>
      <color rgb="FF0070C0"/>
      <name val="Arial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  <charset val="177"/>
      <scheme val="minor"/>
    </font>
    <font>
      <u/>
      <sz val="10"/>
      <color rgb="FF0070C0"/>
      <name val="Arial"/>
      <family val="2"/>
      <charset val="177"/>
      <scheme val="minor"/>
    </font>
    <font>
      <u/>
      <sz val="10"/>
      <color theme="10"/>
      <name val="Arial"/>
      <family val="2"/>
      <charset val="177"/>
      <scheme val="minor"/>
    </font>
    <font>
      <sz val="10"/>
      <color rgb="FF000000"/>
      <name val="Arial"/>
      <family val="2"/>
      <charset val="177"/>
    </font>
    <font>
      <u/>
      <sz val="10"/>
      <color theme="10"/>
      <name val="Arial"/>
      <family val="2"/>
      <scheme val="minor"/>
    </font>
    <font>
      <sz val="9"/>
      <name val="Arial"/>
      <family val="2"/>
      <scheme val="minor"/>
    </font>
    <font>
      <u/>
      <sz val="9"/>
      <color theme="1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4"/>
      <name val="Arial"/>
      <family val="2"/>
      <scheme val="minor"/>
    </font>
    <font>
      <b/>
      <sz val="12"/>
      <color theme="0"/>
      <name val="Arial"/>
      <family val="2"/>
      <charset val="177"/>
      <scheme val="minor"/>
    </font>
    <font>
      <sz val="12"/>
      <color theme="1"/>
      <name val="Arial"/>
      <family val="2"/>
      <charset val="177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>
      <alignment horizontal="right"/>
    </xf>
    <xf numFmtId="44" fontId="1" fillId="0" borderId="0" applyFont="0" applyFill="0" applyBorder="0" applyAlignment="0" applyProtection="0"/>
    <xf numFmtId="0" fontId="10" fillId="0" borderId="0">
      <alignment horizontal="right"/>
    </xf>
    <xf numFmtId="44" fontId="1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0" fillId="0" borderId="0">
      <alignment horizontal="right"/>
    </xf>
    <xf numFmtId="0" fontId="6" fillId="0" borderId="0">
      <alignment horizontal="right"/>
    </xf>
    <xf numFmtId="44" fontId="10" fillId="0" borderId="0" applyFont="0" applyFill="0" applyBorder="0" applyAlignment="0" applyProtection="0"/>
  </cellStyleXfs>
  <cellXfs count="180">
    <xf numFmtId="0" fontId="0" fillId="0" borderId="0" xfId="0"/>
    <xf numFmtId="0" fontId="13" fillId="2" borderId="5" xfId="9" applyFont="1" applyFill="1" applyBorder="1" applyAlignment="1" applyProtection="1">
      <alignment horizontal="center" vertical="center" readingOrder="2"/>
    </xf>
    <xf numFmtId="164" fontId="10" fillId="2" borderId="5" xfId="1" applyNumberFormat="1" applyFont="1" applyFill="1" applyBorder="1" applyAlignment="1" applyProtection="1">
      <alignment vertical="center"/>
    </xf>
    <xf numFmtId="0" fontId="17" fillId="2" borderId="5" xfId="9" applyFont="1" applyFill="1" applyBorder="1" applyAlignment="1" applyProtection="1">
      <alignment horizontal="center" vertical="center" readingOrder="2"/>
    </xf>
    <xf numFmtId="0" fontId="20" fillId="2" borderId="5" xfId="4" applyFont="1" applyFill="1" applyBorder="1" applyAlignment="1" applyProtection="1">
      <alignment horizontal="center" vertical="center" wrapText="1" readingOrder="2"/>
    </xf>
    <xf numFmtId="0" fontId="5" fillId="2" borderId="5" xfId="4" applyFill="1" applyBorder="1" applyAlignment="1" applyProtection="1">
      <alignment horizontal="center" vertical="center" readingOrder="2"/>
    </xf>
    <xf numFmtId="164" fontId="10" fillId="2" borderId="26" xfId="1" applyNumberFormat="1" applyFont="1" applyFill="1" applyBorder="1" applyAlignment="1" applyProtection="1">
      <alignment vertical="center"/>
    </xf>
    <xf numFmtId="164" fontId="10" fillId="2" borderId="4" xfId="1" applyNumberFormat="1" applyFont="1" applyFill="1" applyBorder="1" applyAlignment="1" applyProtection="1">
      <alignment vertical="center"/>
    </xf>
    <xf numFmtId="164" fontId="10" fillId="2" borderId="9" xfId="1" applyNumberFormat="1" applyFont="1" applyFill="1" applyBorder="1" applyAlignment="1" applyProtection="1">
      <alignment vertical="center"/>
    </xf>
    <xf numFmtId="0" fontId="17" fillId="2" borderId="9" xfId="9" applyFont="1" applyFill="1" applyBorder="1" applyAlignment="1" applyProtection="1">
      <alignment horizontal="center" vertical="center" readingOrder="2"/>
    </xf>
    <xf numFmtId="164" fontId="23" fillId="2" borderId="24" xfId="1" applyNumberFormat="1" applyFont="1" applyFill="1" applyBorder="1" applyAlignment="1" applyProtection="1">
      <alignment horizontal="center" vertical="center"/>
    </xf>
    <xf numFmtId="0" fontId="17" fillId="2" borderId="24" xfId="9" applyFont="1" applyFill="1" applyBorder="1" applyAlignment="1" applyProtection="1">
      <alignment horizontal="center" vertical="center" readingOrder="2"/>
    </xf>
    <xf numFmtId="0" fontId="5" fillId="2" borderId="26" xfId="4" applyFill="1" applyBorder="1" applyAlignment="1" applyProtection="1">
      <alignment horizontal="center" vertical="center" readingOrder="2"/>
    </xf>
    <xf numFmtId="0" fontId="0" fillId="0" borderId="0" xfId="0" applyProtection="1">
      <protection locked="0"/>
    </xf>
    <xf numFmtId="164" fontId="28" fillId="0" borderId="0" xfId="1" applyNumberFormat="1" applyFont="1" applyProtection="1">
      <protection locked="0"/>
    </xf>
    <xf numFmtId="0" fontId="2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3" fillId="5" borderId="1" xfId="3" applyFont="1" applyFill="1" applyBorder="1" applyAlignment="1" applyProtection="1">
      <alignment horizontal="center" vertical="center" wrapText="1"/>
      <protection locked="0"/>
    </xf>
    <xf numFmtId="0" fontId="3" fillId="5" borderId="2" xfId="3" applyFont="1" applyFill="1" applyBorder="1" applyAlignment="1" applyProtection="1">
      <alignment horizontal="center" vertical="center" wrapText="1"/>
      <protection locked="0"/>
    </xf>
    <xf numFmtId="0" fontId="27" fillId="5" borderId="2" xfId="3" applyFont="1" applyFill="1" applyBorder="1" applyAlignment="1" applyProtection="1">
      <alignment horizontal="center" vertical="center" wrapText="1"/>
      <protection locked="0"/>
    </xf>
    <xf numFmtId="0" fontId="27" fillId="6" borderId="2" xfId="3" applyFont="1" applyFill="1" applyBorder="1" applyAlignment="1" applyProtection="1">
      <alignment horizontal="center" vertical="center" wrapText="1"/>
      <protection locked="0"/>
    </xf>
    <xf numFmtId="0" fontId="4" fillId="2" borderId="0" xfId="3" applyFont="1" applyFill="1" applyAlignment="1" applyProtection="1">
      <alignment vertical="center" wrapText="1"/>
      <protection locked="0"/>
    </xf>
    <xf numFmtId="164" fontId="28" fillId="7" borderId="4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4" applyFill="1" applyProtection="1">
      <protection locked="0"/>
    </xf>
    <xf numFmtId="164" fontId="28" fillId="7" borderId="5" xfId="1" applyNumberFormat="1" applyFont="1" applyFill="1" applyBorder="1" applyAlignment="1" applyProtection="1">
      <alignment horizontal="center" vertical="center"/>
      <protection locked="0"/>
    </xf>
    <xf numFmtId="164" fontId="28" fillId="7" borderId="26" xfId="1" applyNumberFormat="1" applyFont="1" applyFill="1" applyBorder="1" applyAlignment="1" applyProtection="1">
      <alignment horizontal="center" vertical="center"/>
      <protection locked="0"/>
    </xf>
    <xf numFmtId="0" fontId="8" fillId="2" borderId="0" xfId="7" applyFont="1" applyFill="1" applyAlignment="1" applyProtection="1">
      <alignment horizontal="center" vertical="center"/>
      <protection locked="0"/>
    </xf>
    <xf numFmtId="0" fontId="8" fillId="4" borderId="0" xfId="7" applyFont="1" applyFill="1" applyAlignment="1" applyProtection="1">
      <alignment horizontal="center" vertical="center"/>
      <protection locked="0"/>
    </xf>
    <xf numFmtId="0" fontId="5" fillId="0" borderId="0" xfId="4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4" applyProtection="1"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164" fontId="8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64" fontId="28" fillId="2" borderId="0" xfId="1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 applyProtection="1">
      <alignment horizontal="center" vertical="center"/>
      <protection locked="0"/>
    </xf>
    <xf numFmtId="164" fontId="8" fillId="2" borderId="0" xfId="1" applyNumberFormat="1" applyFont="1" applyFill="1" applyBorder="1" applyAlignment="1" applyProtection="1">
      <alignment horizontal="center" vertical="center" readingOrder="2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164" fontId="8" fillId="2" borderId="24" xfId="1" applyNumberFormat="1" applyFont="1" applyFill="1" applyBorder="1" applyAlignment="1" applyProtection="1">
      <alignment horizontal="center" vertical="center"/>
      <protection locked="0"/>
    </xf>
    <xf numFmtId="0" fontId="28" fillId="3" borderId="16" xfId="0" applyFont="1" applyFill="1" applyBorder="1" applyAlignment="1" applyProtection="1">
      <alignment horizontal="center"/>
      <protection locked="0"/>
    </xf>
    <xf numFmtId="165" fontId="28" fillId="3" borderId="18" xfId="2" applyNumberFormat="1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164" fontId="8" fillId="2" borderId="5" xfId="1" applyNumberFormat="1" applyFont="1" applyFill="1" applyBorder="1" applyAlignment="1" applyProtection="1">
      <alignment horizontal="center" vertical="center"/>
      <protection locked="0"/>
    </xf>
    <xf numFmtId="164" fontId="8" fillId="2" borderId="5" xfId="1" applyNumberFormat="1" applyFont="1" applyFill="1" applyBorder="1" applyAlignment="1" applyProtection="1">
      <alignment horizontal="center" vertical="center" readingOrder="2"/>
      <protection locked="0"/>
    </xf>
    <xf numFmtId="0" fontId="5" fillId="2" borderId="4" xfId="4" applyFill="1" applyBorder="1" applyAlignment="1" applyProtection="1">
      <alignment horizontal="center" vertical="center"/>
    </xf>
    <xf numFmtId="0" fontId="5" fillId="2" borderId="5" xfId="4" applyFill="1" applyBorder="1" applyAlignment="1" applyProtection="1">
      <alignment horizontal="center" vertical="center"/>
    </xf>
    <xf numFmtId="0" fontId="16" fillId="2" borderId="26" xfId="4" applyFont="1" applyFill="1" applyBorder="1" applyAlignment="1" applyProtection="1">
      <alignment horizontal="center" vertical="center"/>
    </xf>
    <xf numFmtId="0" fontId="5" fillId="2" borderId="24" xfId="4" applyFill="1" applyBorder="1" applyAlignment="1" applyProtection="1">
      <alignment horizontal="center" vertical="center"/>
    </xf>
    <xf numFmtId="164" fontId="10" fillId="2" borderId="5" xfId="1" applyNumberFormat="1" applyFont="1" applyFill="1" applyBorder="1" applyAlignment="1" applyProtection="1">
      <alignment horizontal="center" vertical="center"/>
    </xf>
    <xf numFmtId="0" fontId="15" fillId="2" borderId="26" xfId="4" applyFont="1" applyFill="1" applyBorder="1" applyAlignment="1" applyProtection="1">
      <alignment horizontal="center" vertical="center"/>
    </xf>
    <xf numFmtId="164" fontId="10" fillId="2" borderId="26" xfId="1" applyNumberFormat="1" applyFont="1" applyFill="1" applyBorder="1" applyAlignment="1" applyProtection="1">
      <alignment horizontal="center" vertical="center"/>
    </xf>
    <xf numFmtId="164" fontId="10" fillId="2" borderId="24" xfId="1" applyNumberFormat="1" applyFont="1" applyFill="1" applyBorder="1" applyAlignment="1" applyProtection="1">
      <alignment horizontal="center" vertical="center"/>
    </xf>
    <xf numFmtId="0" fontId="5" fillId="2" borderId="4" xfId="4" applyFill="1" applyBorder="1" applyAlignment="1" applyProtection="1">
      <alignment horizontal="center" vertical="center" wrapText="1" readingOrder="2"/>
    </xf>
    <xf numFmtId="0" fontId="5" fillId="2" borderId="5" xfId="4" applyFill="1" applyBorder="1" applyAlignment="1" applyProtection="1">
      <alignment horizontal="center" vertical="center" wrapText="1" readingOrder="2"/>
    </xf>
    <xf numFmtId="0" fontId="15" fillId="0" borderId="5" xfId="4" applyFont="1" applyBorder="1" applyAlignment="1" applyProtection="1">
      <alignment horizontal="center" vertical="center"/>
    </xf>
    <xf numFmtId="0" fontId="22" fillId="2" borderId="5" xfId="4" applyFont="1" applyFill="1" applyBorder="1" applyAlignment="1" applyProtection="1">
      <alignment horizontal="center" vertical="center"/>
    </xf>
    <xf numFmtId="0" fontId="22" fillId="2" borderId="5" xfId="4" applyFont="1" applyFill="1" applyBorder="1" applyAlignment="1" applyProtection="1">
      <alignment horizontal="center" vertical="center" readingOrder="1"/>
    </xf>
    <xf numFmtId="0" fontId="15" fillId="2" borderId="5" xfId="4" applyFont="1" applyFill="1" applyBorder="1" applyAlignment="1" applyProtection="1">
      <alignment horizontal="center" vertical="center"/>
    </xf>
    <xf numFmtId="0" fontId="5" fillId="0" borderId="5" xfId="4" applyBorder="1" applyProtection="1"/>
    <xf numFmtId="0" fontId="19" fillId="2" borderId="5" xfId="4" applyFont="1" applyFill="1" applyBorder="1" applyAlignment="1" applyProtection="1">
      <alignment horizontal="center" vertical="center"/>
    </xf>
    <xf numFmtId="0" fontId="19" fillId="2" borderId="5" xfId="4" applyFont="1" applyFill="1" applyBorder="1" applyAlignment="1" applyProtection="1">
      <alignment horizontal="center" vertical="center" readingOrder="2"/>
    </xf>
    <xf numFmtId="0" fontId="5" fillId="2" borderId="9" xfId="4" applyFill="1" applyBorder="1" applyAlignment="1" applyProtection="1">
      <alignment horizontal="center" vertical="center" readingOrder="2"/>
    </xf>
    <xf numFmtId="0" fontId="19" fillId="2" borderId="4" xfId="4" applyFont="1" applyFill="1" applyBorder="1" applyAlignment="1" applyProtection="1">
      <alignment horizontal="center" vertical="center"/>
    </xf>
    <xf numFmtId="0" fontId="20" fillId="2" borderId="5" xfId="4" applyFont="1" applyFill="1" applyBorder="1" applyAlignment="1" applyProtection="1">
      <alignment horizontal="center" vertical="center"/>
    </xf>
    <xf numFmtId="0" fontId="20" fillId="0" borderId="5" xfId="4" applyFont="1" applyBorder="1" applyAlignment="1" applyProtection="1">
      <alignment horizontal="center" vertical="center"/>
    </xf>
    <xf numFmtId="0" fontId="20" fillId="0" borderId="5" xfId="4" applyFont="1" applyFill="1" applyBorder="1" applyAlignment="1" applyProtection="1">
      <alignment horizontal="center" vertical="center"/>
    </xf>
    <xf numFmtId="0" fontId="20" fillId="0" borderId="9" xfId="4" applyFont="1" applyBorder="1" applyAlignment="1" applyProtection="1">
      <alignment horizontal="center" vertical="center"/>
    </xf>
    <xf numFmtId="0" fontId="19" fillId="2" borderId="5" xfId="4" applyFont="1" applyFill="1" applyBorder="1" applyAlignment="1" applyProtection="1">
      <alignment horizontal="center" vertical="center" wrapText="1"/>
    </xf>
    <xf numFmtId="0" fontId="19" fillId="2" borderId="9" xfId="4" applyFont="1" applyFill="1" applyBorder="1" applyAlignment="1" applyProtection="1">
      <alignment horizontal="center" vertical="center" wrapText="1"/>
    </xf>
    <xf numFmtId="0" fontId="5" fillId="0" borderId="9" xfId="4" applyBorder="1" applyAlignment="1" applyProtection="1">
      <alignment horizontal="center" vertical="center"/>
    </xf>
    <xf numFmtId="0" fontId="20" fillId="2" borderId="4" xfId="4" applyFont="1" applyFill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19" fillId="2" borderId="9" xfId="4" applyFont="1" applyFill="1" applyBorder="1" applyAlignment="1" applyProtection="1">
      <alignment horizontal="center" vertical="center"/>
    </xf>
    <xf numFmtId="0" fontId="5" fillId="0" borderId="4" xfId="4" applyBorder="1" applyAlignment="1" applyProtection="1">
      <alignment horizontal="center" vertical="center" readingOrder="1"/>
    </xf>
    <xf numFmtId="0" fontId="5" fillId="0" borderId="5" xfId="4" applyBorder="1" applyAlignment="1" applyProtection="1">
      <alignment horizontal="center" vertical="center" readingOrder="1"/>
    </xf>
    <xf numFmtId="0" fontId="5" fillId="0" borderId="5" xfId="4" applyBorder="1" applyAlignment="1" applyProtection="1">
      <alignment horizontal="center" vertical="center" readingOrder="2"/>
    </xf>
    <xf numFmtId="0" fontId="5" fillId="0" borderId="0" xfId="4" applyBorder="1" applyAlignment="1" applyProtection="1">
      <alignment horizontal="center"/>
    </xf>
    <xf numFmtId="165" fontId="28" fillId="2" borderId="4" xfId="2" applyNumberFormat="1" applyFont="1" applyFill="1" applyBorder="1" applyAlignment="1" applyProtection="1">
      <alignment horizontal="center" vertical="center"/>
    </xf>
    <xf numFmtId="10" fontId="28" fillId="2" borderId="6" xfId="2" applyNumberFormat="1" applyFont="1" applyFill="1" applyBorder="1" applyAlignment="1" applyProtection="1">
      <alignment horizontal="center" vertical="center"/>
    </xf>
    <xf numFmtId="165" fontId="28" fillId="2" borderId="5" xfId="2" applyNumberFormat="1" applyFont="1" applyFill="1" applyBorder="1" applyAlignment="1" applyProtection="1">
      <alignment horizontal="center" vertical="center"/>
    </xf>
    <xf numFmtId="10" fontId="28" fillId="2" borderId="33" xfId="2" applyNumberFormat="1" applyFont="1" applyFill="1" applyBorder="1" applyAlignment="1" applyProtection="1">
      <alignment horizontal="center" vertical="center"/>
    </xf>
    <xf numFmtId="165" fontId="28" fillId="2" borderId="26" xfId="2" applyNumberFormat="1" applyFont="1" applyFill="1" applyBorder="1" applyAlignment="1" applyProtection="1">
      <alignment horizontal="center" vertical="center"/>
    </xf>
    <xf numFmtId="10" fontId="28" fillId="2" borderId="36" xfId="2" applyNumberFormat="1" applyFont="1" applyFill="1" applyBorder="1" applyAlignment="1" applyProtection="1">
      <alignment horizontal="center" vertical="center"/>
    </xf>
    <xf numFmtId="165" fontId="28" fillId="3" borderId="28" xfId="2" applyNumberFormat="1" applyFont="1" applyFill="1" applyBorder="1" applyAlignment="1" applyProtection="1">
      <alignment horizontal="center" vertical="center"/>
    </xf>
    <xf numFmtId="10" fontId="28" fillId="3" borderId="20" xfId="2" applyNumberFormat="1" applyFont="1" applyFill="1" applyBorder="1" applyAlignment="1" applyProtection="1">
      <alignment horizontal="center" vertical="center"/>
    </xf>
    <xf numFmtId="165" fontId="28" fillId="2" borderId="24" xfId="2" applyNumberFormat="1" applyFont="1" applyFill="1" applyBorder="1" applyAlignment="1" applyProtection="1">
      <alignment horizontal="center" vertical="center"/>
    </xf>
    <xf numFmtId="10" fontId="28" fillId="2" borderId="37" xfId="2" applyNumberFormat="1" applyFont="1" applyFill="1" applyBorder="1" applyAlignment="1" applyProtection="1">
      <alignment horizontal="center" vertical="center"/>
    </xf>
    <xf numFmtId="165" fontId="28" fillId="3" borderId="2" xfId="2" applyNumberFormat="1" applyFont="1" applyFill="1" applyBorder="1" applyAlignment="1" applyProtection="1">
      <alignment horizontal="center" vertical="center"/>
    </xf>
    <xf numFmtId="10" fontId="28" fillId="3" borderId="32" xfId="2" applyNumberFormat="1" applyFont="1" applyFill="1" applyBorder="1" applyAlignment="1" applyProtection="1">
      <alignment horizontal="center" vertical="center"/>
    </xf>
    <xf numFmtId="165" fontId="28" fillId="2" borderId="9" xfId="2" applyNumberFormat="1" applyFont="1" applyFill="1" applyBorder="1" applyAlignment="1" applyProtection="1">
      <alignment horizontal="center" vertical="center"/>
    </xf>
    <xf numFmtId="10" fontId="28" fillId="2" borderId="34" xfId="2" applyNumberFormat="1" applyFont="1" applyFill="1" applyBorder="1" applyAlignment="1" applyProtection="1">
      <alignment horizontal="center" vertical="center"/>
    </xf>
    <xf numFmtId="165" fontId="28" fillId="3" borderId="12" xfId="2" applyNumberFormat="1" applyFont="1" applyFill="1" applyBorder="1" applyAlignment="1" applyProtection="1">
      <alignment horizontal="center" vertical="center"/>
    </xf>
    <xf numFmtId="10" fontId="28" fillId="3" borderId="12" xfId="2" applyNumberFormat="1" applyFont="1" applyFill="1" applyBorder="1" applyAlignment="1" applyProtection="1">
      <alignment horizontal="center" vertical="center"/>
    </xf>
    <xf numFmtId="165" fontId="28" fillId="2" borderId="31" xfId="2" applyNumberFormat="1" applyFont="1" applyFill="1" applyBorder="1" applyAlignment="1" applyProtection="1">
      <alignment horizontal="center" vertical="center"/>
    </xf>
    <xf numFmtId="165" fontId="28" fillId="3" borderId="13" xfId="2" applyNumberFormat="1" applyFont="1" applyFill="1" applyBorder="1" applyAlignment="1" applyProtection="1">
      <alignment horizontal="center" vertical="center"/>
    </xf>
    <xf numFmtId="10" fontId="28" fillId="3" borderId="13" xfId="2" applyNumberFormat="1" applyFont="1" applyFill="1" applyBorder="1" applyAlignment="1" applyProtection="1">
      <alignment horizontal="center" vertical="center"/>
    </xf>
    <xf numFmtId="10" fontId="28" fillId="2" borderId="21" xfId="2" applyNumberFormat="1" applyFont="1" applyFill="1" applyBorder="1" applyAlignment="1" applyProtection="1">
      <alignment horizontal="center" vertical="center"/>
    </xf>
    <xf numFmtId="10" fontId="28" fillId="2" borderId="25" xfId="2" applyNumberFormat="1" applyFont="1" applyFill="1" applyBorder="1" applyAlignment="1" applyProtection="1">
      <alignment horizontal="center" vertical="center"/>
    </xf>
    <xf numFmtId="10" fontId="28" fillId="2" borderId="22" xfId="2" applyNumberFormat="1" applyFont="1" applyFill="1" applyBorder="1" applyAlignment="1" applyProtection="1">
      <alignment horizontal="center" vertical="center"/>
    </xf>
    <xf numFmtId="10" fontId="28" fillId="2" borderId="35" xfId="2" applyNumberFormat="1" applyFont="1" applyFill="1" applyBorder="1" applyAlignment="1" applyProtection="1">
      <alignment horizontal="center" vertical="center"/>
    </xf>
    <xf numFmtId="0" fontId="19" fillId="2" borderId="26" xfId="4" applyFont="1" applyFill="1" applyBorder="1" applyAlignment="1" applyProtection="1">
      <alignment horizontal="center" vertical="center"/>
    </xf>
    <xf numFmtId="0" fontId="8" fillId="0" borderId="0" xfId="0" applyFont="1" applyProtection="1">
      <protection locked="0"/>
    </xf>
    <xf numFmtId="0" fontId="7" fillId="2" borderId="0" xfId="0" applyFont="1" applyFill="1" applyProtection="1">
      <protection locked="0"/>
    </xf>
    <xf numFmtId="0" fontId="7" fillId="5" borderId="2" xfId="3" applyFont="1" applyFill="1" applyBorder="1" applyAlignment="1" applyProtection="1">
      <alignment horizontal="center" vertical="center" wrapText="1"/>
      <protection locked="0"/>
    </xf>
    <xf numFmtId="164" fontId="10" fillId="2" borderId="4" xfId="1" applyNumberFormat="1" applyFont="1" applyFill="1" applyBorder="1" applyAlignment="1" applyProtection="1">
      <alignment horizontal="center" vertical="center"/>
    </xf>
    <xf numFmtId="164" fontId="10" fillId="2" borderId="9" xfId="1" applyNumberFormat="1" applyFont="1" applyFill="1" applyBorder="1" applyAlignment="1" applyProtection="1">
      <alignment horizontal="center" vertical="center"/>
    </xf>
    <xf numFmtId="164" fontId="6" fillId="2" borderId="4" xfId="1" applyNumberFormat="1" applyFont="1" applyFill="1" applyBorder="1" applyAlignment="1" applyProtection="1">
      <alignment horizontal="center" vertical="center" readingOrder="1"/>
    </xf>
    <xf numFmtId="164" fontId="6" fillId="2" borderId="5" xfId="1" applyNumberFormat="1" applyFont="1" applyFill="1" applyBorder="1" applyAlignment="1" applyProtection="1">
      <alignment horizontal="center" vertical="center" readingOrder="1"/>
    </xf>
    <xf numFmtId="0" fontId="26" fillId="4" borderId="1" xfId="3" applyFont="1" applyFill="1" applyBorder="1" applyAlignment="1" applyProtection="1">
      <alignment horizontal="center" vertical="center" wrapText="1"/>
    </xf>
    <xf numFmtId="0" fontId="26" fillId="4" borderId="2" xfId="3" applyFont="1" applyFill="1" applyBorder="1" applyAlignment="1" applyProtection="1">
      <alignment horizontal="center" vertical="center" wrapText="1"/>
    </xf>
    <xf numFmtId="0" fontId="29" fillId="4" borderId="2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/>
    </xf>
    <xf numFmtId="0" fontId="10" fillId="2" borderId="7" xfId="3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/>
    </xf>
    <xf numFmtId="0" fontId="10" fillId="2" borderId="27" xfId="3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/>
    </xf>
    <xf numFmtId="0" fontId="10" fillId="2" borderId="23" xfId="5" applyFont="1" applyFill="1" applyBorder="1" applyAlignment="1" applyProtection="1">
      <alignment horizontal="center" vertical="center"/>
    </xf>
    <xf numFmtId="0" fontId="10" fillId="2" borderId="24" xfId="5" applyFont="1" applyFill="1" applyBorder="1" applyAlignment="1" applyProtection="1">
      <alignment horizontal="center" vertical="center"/>
    </xf>
    <xf numFmtId="0" fontId="10" fillId="2" borderId="7" xfId="5" applyFont="1" applyFill="1" applyBorder="1" applyAlignment="1" applyProtection="1">
      <alignment horizontal="center" vertical="center"/>
    </xf>
    <xf numFmtId="0" fontId="10" fillId="2" borderId="5" xfId="5" applyFont="1" applyFill="1" applyBorder="1" applyAlignment="1" applyProtection="1">
      <alignment horizontal="center" vertical="center"/>
    </xf>
    <xf numFmtId="0" fontId="10" fillId="2" borderId="27" xfId="5" applyFont="1" applyFill="1" applyBorder="1" applyAlignment="1" applyProtection="1">
      <alignment horizontal="center" vertical="center"/>
    </xf>
    <xf numFmtId="0" fontId="10" fillId="2" borderId="26" xfId="5" applyFont="1" applyFill="1" applyBorder="1" applyAlignment="1" applyProtection="1">
      <alignment horizontal="center" vertical="center"/>
    </xf>
    <xf numFmtId="0" fontId="14" fillId="2" borderId="3" xfId="3" applyFont="1" applyFill="1" applyBorder="1" applyAlignment="1" applyProtection="1">
      <alignment horizontal="center" vertical="center" wrapText="1"/>
    </xf>
    <xf numFmtId="0" fontId="14" fillId="2" borderId="7" xfId="3" applyFont="1" applyFill="1" applyBorder="1" applyAlignment="1" applyProtection="1">
      <alignment horizontal="center" vertical="center" wrapText="1"/>
    </xf>
    <xf numFmtId="0" fontId="14" fillId="2" borderId="8" xfId="3" applyFont="1" applyFill="1" applyBorder="1" applyAlignment="1" applyProtection="1">
      <alignment horizontal="center" vertical="center" wrapText="1"/>
    </xf>
    <xf numFmtId="0" fontId="10" fillId="2" borderId="9" xfId="5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7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 applyProtection="1">
      <alignment horizontal="center" vertical="center" readingOrder="2"/>
    </xf>
    <xf numFmtId="0" fontId="18" fillId="2" borderId="7" xfId="0" applyFont="1" applyFill="1" applyBorder="1" applyAlignment="1" applyProtection="1">
      <alignment horizontal="center" vertical="center" readingOrder="2"/>
    </xf>
    <xf numFmtId="0" fontId="18" fillId="2" borderId="8" xfId="0" applyFont="1" applyFill="1" applyBorder="1" applyAlignment="1" applyProtection="1">
      <alignment horizontal="center" vertical="center" readingOrder="2"/>
    </xf>
    <xf numFmtId="0" fontId="21" fillId="0" borderId="4" xfId="0" applyFont="1" applyBorder="1" applyAlignment="1" applyProtection="1">
      <alignment horizontal="center" vertical="center" readingOrder="1"/>
    </xf>
    <xf numFmtId="0" fontId="21" fillId="0" borderId="5" xfId="0" applyFont="1" applyBorder="1" applyAlignment="1" applyProtection="1">
      <alignment horizontal="center" vertical="center" readingOrder="1"/>
    </xf>
    <xf numFmtId="0" fontId="18" fillId="2" borderId="27" xfId="0" applyFont="1" applyFill="1" applyBorder="1" applyAlignment="1" applyProtection="1">
      <alignment horizontal="center" vertical="center" readingOrder="2"/>
    </xf>
    <xf numFmtId="0" fontId="18" fillId="2" borderId="26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 wrapText="1"/>
    </xf>
    <xf numFmtId="10" fontId="12" fillId="3" borderId="20" xfId="0" applyNumberFormat="1" applyFont="1" applyFill="1" applyBorder="1" applyAlignment="1" applyProtection="1">
      <alignment horizontal="center" vertical="center"/>
    </xf>
    <xf numFmtId="0" fontId="25" fillId="4" borderId="14" xfId="0" applyFont="1" applyFill="1" applyBorder="1" applyAlignment="1" applyProtection="1">
      <alignment horizontal="center" vertical="center" wrapText="1"/>
      <protection locked="0"/>
    </xf>
    <xf numFmtId="0" fontId="25" fillId="4" borderId="15" xfId="0" applyFont="1" applyFill="1" applyBorder="1" applyAlignment="1" applyProtection="1">
      <alignment horizontal="center" vertical="center" wrapText="1"/>
      <protection locked="0"/>
    </xf>
    <xf numFmtId="0" fontId="25" fillId="4" borderId="10" xfId="0" applyFont="1" applyFill="1" applyBorder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8" fillId="3" borderId="16" xfId="7" applyFont="1" applyFill="1" applyBorder="1" applyAlignment="1" applyProtection="1">
      <alignment horizontal="center" vertical="center"/>
    </xf>
    <xf numFmtId="0" fontId="8" fillId="3" borderId="17" xfId="7" applyFont="1" applyFill="1" applyBorder="1" applyAlignment="1" applyProtection="1">
      <alignment horizontal="center" vertical="center"/>
    </xf>
    <xf numFmtId="0" fontId="8" fillId="3" borderId="18" xfId="7" applyFont="1" applyFill="1" applyBorder="1" applyAlignment="1" applyProtection="1">
      <alignment horizontal="center" vertical="center"/>
    </xf>
    <xf numFmtId="0" fontId="8" fillId="3" borderId="1" xfId="7" applyFont="1" applyFill="1" applyBorder="1" applyAlignment="1" applyProtection="1">
      <alignment horizontal="center" vertical="center"/>
    </xf>
    <xf numFmtId="0" fontId="8" fillId="3" borderId="2" xfId="7" applyFont="1" applyFill="1" applyBorder="1" applyAlignment="1" applyProtection="1">
      <alignment horizontal="center" vertical="center"/>
    </xf>
    <xf numFmtId="0" fontId="8" fillId="3" borderId="19" xfId="7" applyFont="1" applyFill="1" applyBorder="1" applyAlignment="1" applyProtection="1">
      <alignment horizontal="center" vertical="center"/>
    </xf>
    <xf numFmtId="0" fontId="8" fillId="3" borderId="28" xfId="7" applyFont="1" applyFill="1" applyBorder="1" applyAlignment="1" applyProtection="1">
      <alignment horizontal="center" vertical="center"/>
    </xf>
    <xf numFmtId="0" fontId="8" fillId="3" borderId="10" xfId="7" applyFont="1" applyFill="1" applyBorder="1" applyAlignment="1" applyProtection="1">
      <alignment horizontal="center" vertical="center"/>
    </xf>
    <xf numFmtId="0" fontId="8" fillId="3" borderId="29" xfId="7" applyFont="1" applyFill="1" applyBorder="1" applyAlignment="1" applyProtection="1">
      <alignment horizontal="center" vertical="center"/>
    </xf>
    <xf numFmtId="0" fontId="8" fillId="3" borderId="11" xfId="7" applyFont="1" applyFill="1" applyBorder="1" applyAlignment="1" applyProtection="1">
      <alignment horizontal="center" vertical="center"/>
    </xf>
    <xf numFmtId="9" fontId="26" fillId="2" borderId="4" xfId="2" applyFont="1" applyFill="1" applyBorder="1" applyAlignment="1" applyProtection="1">
      <alignment horizontal="center" vertical="center" wrapText="1"/>
    </xf>
    <xf numFmtId="9" fontId="26" fillId="2" borderId="5" xfId="2" applyFont="1" applyFill="1" applyBorder="1" applyAlignment="1" applyProtection="1">
      <alignment horizontal="center" vertical="center" wrapText="1"/>
    </xf>
    <xf numFmtId="9" fontId="26" fillId="2" borderId="26" xfId="2" applyFont="1" applyFill="1" applyBorder="1" applyAlignment="1" applyProtection="1">
      <alignment horizontal="center" vertical="center" wrapText="1"/>
    </xf>
    <xf numFmtId="9" fontId="26" fillId="2" borderId="24" xfId="2" applyFont="1" applyFill="1" applyBorder="1" applyAlignment="1" applyProtection="1">
      <alignment horizontal="center" vertical="center" wrapText="1"/>
    </xf>
    <xf numFmtId="9" fontId="26" fillId="2" borderId="30" xfId="2" applyFont="1" applyFill="1" applyBorder="1" applyAlignment="1" applyProtection="1">
      <alignment horizontal="center" vertical="center" wrapText="1"/>
    </xf>
    <xf numFmtId="9" fontId="26" fillId="2" borderId="9" xfId="2" applyFont="1" applyFill="1" applyBorder="1" applyAlignment="1" applyProtection="1">
      <alignment horizontal="center" vertical="center" wrapText="1"/>
    </xf>
    <xf numFmtId="9" fontId="26" fillId="2" borderId="4" xfId="2" applyFont="1" applyFill="1" applyBorder="1" applyAlignment="1" applyProtection="1">
      <alignment horizontal="center" vertical="center"/>
    </xf>
    <xf numFmtId="9" fontId="26" fillId="2" borderId="5" xfId="2" applyFont="1" applyFill="1" applyBorder="1" applyAlignment="1" applyProtection="1">
      <alignment horizontal="center" vertical="center"/>
    </xf>
    <xf numFmtId="9" fontId="26" fillId="2" borderId="9" xfId="2" applyFont="1" applyFill="1" applyBorder="1" applyAlignment="1" applyProtection="1">
      <alignment horizontal="center" vertical="center"/>
    </xf>
    <xf numFmtId="9" fontId="26" fillId="2" borderId="2" xfId="2" applyFont="1" applyFill="1" applyBorder="1" applyAlignment="1" applyProtection="1">
      <alignment horizontal="center" vertical="center"/>
    </xf>
    <xf numFmtId="9" fontId="26" fillId="2" borderId="30" xfId="2" applyFont="1" applyFill="1" applyBorder="1" applyAlignment="1" applyProtection="1">
      <alignment horizontal="center" vertical="center"/>
    </xf>
    <xf numFmtId="9" fontId="26" fillId="2" borderId="31" xfId="2" applyFont="1" applyFill="1" applyBorder="1" applyAlignment="1" applyProtection="1">
      <alignment horizontal="center" vertical="center"/>
    </xf>
    <xf numFmtId="165" fontId="26" fillId="2" borderId="4" xfId="2" applyNumberFormat="1" applyFont="1" applyFill="1" applyBorder="1" applyAlignment="1" applyProtection="1">
      <alignment horizontal="center" vertical="center"/>
    </xf>
    <xf numFmtId="165" fontId="26" fillId="2" borderId="5" xfId="2" applyNumberFormat="1" applyFont="1" applyFill="1" applyBorder="1" applyAlignment="1" applyProtection="1">
      <alignment horizontal="center" vertical="center"/>
    </xf>
    <xf numFmtId="165" fontId="26" fillId="2" borderId="9" xfId="2" applyNumberFormat="1" applyFont="1" applyFill="1" applyBorder="1" applyAlignment="1" applyProtection="1">
      <alignment horizontal="center" vertical="center"/>
    </xf>
    <xf numFmtId="165" fontId="26" fillId="2" borderId="2" xfId="2" applyNumberFormat="1" applyFont="1" applyFill="1" applyBorder="1" applyAlignment="1" applyProtection="1">
      <alignment horizontal="center" vertical="center"/>
    </xf>
    <xf numFmtId="165" fontId="26" fillId="2" borderId="30" xfId="2" applyNumberFormat="1" applyFont="1" applyFill="1" applyBorder="1" applyAlignment="1" applyProtection="1">
      <alignment horizontal="center" vertical="center"/>
    </xf>
    <xf numFmtId="165" fontId="26" fillId="2" borderId="31" xfId="2" applyNumberFormat="1" applyFont="1" applyFill="1" applyBorder="1" applyAlignment="1" applyProtection="1">
      <alignment horizontal="center" vertical="center"/>
    </xf>
    <xf numFmtId="9" fontId="26" fillId="2" borderId="2" xfId="2" applyFont="1" applyFill="1" applyBorder="1" applyAlignment="1" applyProtection="1">
      <alignment horizontal="center" vertical="center" readingOrder="2"/>
    </xf>
    <xf numFmtId="9" fontId="26" fillId="2" borderId="30" xfId="2" applyFont="1" applyFill="1" applyBorder="1" applyAlignment="1" applyProtection="1">
      <alignment horizontal="center" vertical="center" readingOrder="2"/>
    </xf>
    <xf numFmtId="9" fontId="26" fillId="2" borderId="31" xfId="2" applyFont="1" applyFill="1" applyBorder="1" applyAlignment="1" applyProtection="1">
      <alignment horizontal="center" vertical="center" readingOrder="2"/>
    </xf>
  </cellXfs>
  <cellStyles count="18">
    <cellStyle name="Currency" xfId="1" builtinId="4"/>
    <cellStyle name="Currency 2" xfId="8"/>
    <cellStyle name="Currency 2 2" xfId="6"/>
    <cellStyle name="Currency 2 2 2" xfId="14"/>
    <cellStyle name="Currency 2 3" xfId="17"/>
    <cellStyle name="Currency 3" xfId="12"/>
    <cellStyle name="Normal" xfId="0" builtinId="0"/>
    <cellStyle name="Normal 2" xfId="5"/>
    <cellStyle name="Normal 2 2" xfId="16"/>
    <cellStyle name="Normal 2 3" xfId="15"/>
    <cellStyle name="Normal 3" xfId="3"/>
    <cellStyle name="Normal 3 2" xfId="13"/>
    <cellStyle name="Normal 4" xfId="7"/>
    <cellStyle name="Normal 5" xfId="11"/>
    <cellStyle name="Percent" xfId="2" builtinId="5"/>
    <cellStyle name="Percent 2" xfId="10"/>
    <cellStyle name="היפר-קישור" xfId="4" builtinId="8"/>
    <cellStyle name="היפר-קישור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13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18" Type="http://schemas.openxmlformats.org/officeDocument/2006/relationships/hyperlink" Target="https://www.auto.co.il/car/17113" TargetMode="External"/><Relationship Id="rId26" Type="http://schemas.openxmlformats.org/officeDocument/2006/relationships/hyperlink" Target="https://subaru.co.il/model/subaru-xv/" TargetMode="External"/><Relationship Id="rId39" Type="http://schemas.openxmlformats.org/officeDocument/2006/relationships/hyperlink" Target="https://www.toyota.co.il/buy-a-toyota" TargetMode="External"/><Relationship Id="rId3" Type="http://schemas.openxmlformats.org/officeDocument/2006/relationships/hyperlink" Target="https://www.toyota.co.il/buy-a-toyota" TargetMode="External"/><Relationship Id="rId21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34" Type="http://schemas.openxmlformats.org/officeDocument/2006/relationships/hyperlink" Target="https://bydauto.co.il/" TargetMode="External"/><Relationship Id="rId42" Type="http://schemas.openxmlformats.org/officeDocument/2006/relationships/hyperlink" Target="https://www.auto.co.il/price/3241" TargetMode="External"/><Relationship Id="rId47" Type="http://schemas.openxmlformats.org/officeDocument/2006/relationships/hyperlink" Target="https://leapmotor.co.il/" TargetMode="External"/><Relationship Id="rId7" Type="http://schemas.openxmlformats.org/officeDocument/2006/relationships/hyperlink" Target="https://www.hyundaimotors.co.il/" TargetMode="External"/><Relationship Id="rId12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17" Type="http://schemas.openxmlformats.org/officeDocument/2006/relationships/hyperlink" Target="https://www.citroen.co.il/vehicle/berlingo/" TargetMode="External"/><Relationship Id="rId25" Type="http://schemas.openxmlformats.org/officeDocument/2006/relationships/hyperlink" Target="https://www.citroen.co.il/vehicle/c4/" TargetMode="External"/><Relationship Id="rId33" Type="http://schemas.openxmlformats.org/officeDocument/2006/relationships/hyperlink" Target="https://bydauto.co.il/" TargetMode="External"/><Relationship Id="rId38" Type="http://schemas.openxmlformats.org/officeDocument/2006/relationships/hyperlink" Target="https://www.mazda.co.il/%D7%93%D7%92%D7%9E%D7%99%D7%9D/21/mazda-2/?ref=googlesearch&amp;gclid=CjwKCAjwq-WgBhBMEiwAzKSH6EpiQHcFPN_EYv9hWFOiioDxB5cEYGGb6rEOrZgYkewTyCFqgvsBqhoCprIQAvD_BwE" TargetMode="External"/><Relationship Id="rId46" Type="http://schemas.openxmlformats.org/officeDocument/2006/relationships/hyperlink" Target="https://opel.co.il/pricelist/corsa/" TargetMode="External"/><Relationship Id="rId2" Type="http://schemas.openxmlformats.org/officeDocument/2006/relationships/hyperlink" Target="https://www.skoda.co.il/models/" TargetMode="External"/><Relationship Id="rId16" Type="http://schemas.openxmlformats.org/officeDocument/2006/relationships/hyperlink" Target="https://www.citroen.co.il/vehicle/berlingo/" TargetMode="External"/><Relationship Id="rId20" Type="http://schemas.openxmlformats.org/officeDocument/2006/relationships/hyperlink" Target="https://www.auto.co.il/car/17304" TargetMode="External"/><Relationship Id="rId29" Type="http://schemas.openxmlformats.org/officeDocument/2006/relationships/hyperlink" Target="https://www.mitsubishi-israel.co.il/models/eclipse-cross/" TargetMode="External"/><Relationship Id="rId41" Type="http://schemas.openxmlformats.org/officeDocument/2006/relationships/hyperlink" Target="https://aiways.co.il/" TargetMode="External"/><Relationship Id="rId1" Type="http://schemas.openxmlformats.org/officeDocument/2006/relationships/hyperlink" Target="https://www.skoda.co.il/models/" TargetMode="External"/><Relationship Id="rId6" Type="http://schemas.openxmlformats.org/officeDocument/2006/relationships/hyperlink" Target="https://www.toyota.co.il/buy-a-toyota" TargetMode="External"/><Relationship Id="rId11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24" Type="http://schemas.openxmlformats.org/officeDocument/2006/relationships/hyperlink" Target="https://www.icar.co.il/%D7%A6'%D7%A8%D7%99/%D7%A6'%D7%A8%D7%99_%D7%98%D7%99%D7%92%D7%95_7_%D7%A4%D7%A8%D7%95/%D7%A6'%D7%A8%D7%99_%D7%98%D7%99%D7%92%D7%95_7_%D7%A4%D7%A8%D7%95_%D7%97%D7%93%D7%A9/" TargetMode="External"/><Relationship Id="rId32" Type="http://schemas.openxmlformats.org/officeDocument/2006/relationships/hyperlink" Target="https://www.skoda.co.il/models/" TargetMode="External"/><Relationship Id="rId37" Type="http://schemas.openxmlformats.org/officeDocument/2006/relationships/hyperlink" Target="https://www.renault.co.il/cars/arkana/specifications.html" TargetMode="External"/><Relationship Id="rId40" Type="http://schemas.openxmlformats.org/officeDocument/2006/relationships/hyperlink" Target="https://kia-israel.co.il/%D7%A8%D7%9B%D7%91" TargetMode="External"/><Relationship Id="rId45" Type="http://schemas.openxmlformats.org/officeDocument/2006/relationships/hyperlink" Target="https://www.skoda.co.il/models/" TargetMode="External"/><Relationship Id="rId5" Type="http://schemas.openxmlformats.org/officeDocument/2006/relationships/hyperlink" Target="https://www.toyota.co.il/buy-a-toyota" TargetMode="External"/><Relationship Id="rId15" Type="http://schemas.openxmlformats.org/officeDocument/2006/relationships/hyperlink" Target="https://www.skoda.co.il/models/" TargetMode="External"/><Relationship Id="rId23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28" Type="http://schemas.openxmlformats.org/officeDocument/2006/relationships/hyperlink" Target="https://www.hyundaimotors.co.il/" TargetMode="External"/><Relationship Id="rId36" Type="http://schemas.openxmlformats.org/officeDocument/2006/relationships/hyperlink" Target="https://geely.co.il/" TargetMode="External"/><Relationship Id="rId10" Type="http://schemas.openxmlformats.org/officeDocument/2006/relationships/hyperlink" Target="https://www.mitsubishi-israel.co.il/models/" TargetMode="External"/><Relationship Id="rId19" Type="http://schemas.openxmlformats.org/officeDocument/2006/relationships/hyperlink" Target="https://www.hyundaimotors.co.il/" TargetMode="External"/><Relationship Id="rId31" Type="http://schemas.openxmlformats.org/officeDocument/2006/relationships/hyperlink" Target="https://subaru.co.il/model/subaru-forester/" TargetMode="External"/><Relationship Id="rId44" Type="http://schemas.openxmlformats.org/officeDocument/2006/relationships/hyperlink" Target="https://www.skoda.co.il/models/" TargetMode="External"/><Relationship Id="rId4" Type="http://schemas.openxmlformats.org/officeDocument/2006/relationships/hyperlink" Target="https://www.toyota.co.il/buy-a-toyota" TargetMode="External"/><Relationship Id="rId9" Type="http://schemas.openxmlformats.org/officeDocument/2006/relationships/hyperlink" Target="https://www.mitsubishi-israel.co.il/models/" TargetMode="External"/><Relationship Id="rId14" Type="http://schemas.openxmlformats.org/officeDocument/2006/relationships/hyperlink" Target="https://www.mazda.co.il/%D7%93%D7%92%D7%9E%D7%99%D7%9D/17/mazda-cx-3/?ref=googlesearch&amp;gclid=CjwKCAiA2rOeBhAsEiwA2Pl7Q47gEDjIpp24vWCut10IB4xl6XaHDK_Tu6ODvucorIdaxWlBCWv0NRoCc-0QAvD_BwE" TargetMode="External"/><Relationship Id="rId22" Type="http://schemas.openxmlformats.org/officeDocument/2006/relationships/hyperlink" Target="https://www.hyundaimotors.co.il/" TargetMode="External"/><Relationship Id="rId27" Type="http://schemas.openxmlformats.org/officeDocument/2006/relationships/hyperlink" Target="https://www.auto.co.il/car/17122" TargetMode="External"/><Relationship Id="rId30" Type="http://schemas.openxmlformats.org/officeDocument/2006/relationships/hyperlink" Target="https://www.mitsubishi-israel.co.il/models/eclipse-cross/" TargetMode="External"/><Relationship Id="rId35" Type="http://schemas.openxmlformats.org/officeDocument/2006/relationships/hyperlink" Target="https://geely.co.il/" TargetMode="External"/><Relationship Id="rId43" Type="http://schemas.openxmlformats.org/officeDocument/2006/relationships/hyperlink" Target="https://www.skoda.co.il/models/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theme="5"/>
  </sheetPr>
  <dimension ref="A1:AC92"/>
  <sheetViews>
    <sheetView showGridLines="0" rightToLeft="1" tabSelected="1" zoomScale="82" zoomScaleNormal="82" workbookViewId="0">
      <pane ySplit="5" topLeftCell="A6" activePane="bottomLeft" state="frozen"/>
      <selection pane="bottomLeft" activeCell="G1" sqref="G1"/>
    </sheetView>
  </sheetViews>
  <sheetFormatPr defaultColWidth="8.69921875" defaultRowHeight="15" x14ac:dyDescent="0.25"/>
  <cols>
    <col min="1" max="1" width="3.8984375" style="13" customWidth="1"/>
    <col min="2" max="2" width="13.3984375" style="13" customWidth="1"/>
    <col min="3" max="3" width="8.5" style="13" customWidth="1"/>
    <col min="4" max="4" width="40.59765625" style="13" customWidth="1"/>
    <col min="5" max="5" width="13.8984375" style="104" customWidth="1"/>
    <col min="6" max="6" width="10.09765625" style="104" customWidth="1"/>
    <col min="7" max="7" width="12.59765625" style="14" customWidth="1"/>
    <col min="8" max="8" width="14.59765625" style="15" customWidth="1"/>
    <col min="9" max="9" width="9.8984375" style="15" customWidth="1"/>
    <col min="10" max="10" width="8.69921875" style="13"/>
    <col min="11" max="11" width="16.8984375" style="13" customWidth="1"/>
    <col min="12" max="12" width="8.69921875" style="13"/>
    <col min="13" max="13" width="20.3984375" style="13" customWidth="1"/>
    <col min="14" max="14" width="26" style="13" customWidth="1"/>
    <col min="15" max="15" width="20.5" style="13" customWidth="1"/>
    <col min="16" max="16384" width="8.69921875" style="13"/>
  </cols>
  <sheetData>
    <row r="1" spans="1:29" ht="15.6" thickBot="1" x14ac:dyDescent="0.3"/>
    <row r="2" spans="1:29" ht="18" customHeight="1" x14ac:dyDescent="0.3">
      <c r="B2" s="16" t="s">
        <v>42</v>
      </c>
      <c r="E2" s="105"/>
      <c r="H2" s="145" t="s">
        <v>108</v>
      </c>
      <c r="I2" s="146"/>
      <c r="L2" s="17">
        <v>1.17</v>
      </c>
    </row>
    <row r="3" spans="1:29" ht="18.75" customHeight="1" thickBot="1" x14ac:dyDescent="0.3">
      <c r="H3" s="147"/>
      <c r="I3" s="148"/>
    </row>
    <row r="4" spans="1:29" ht="16.2" hidden="1" thickBot="1" x14ac:dyDescent="0.3">
      <c r="B4" s="18">
        <v>1</v>
      </c>
      <c r="C4" s="19">
        <v>2</v>
      </c>
      <c r="D4" s="19">
        <v>3</v>
      </c>
      <c r="E4" s="106">
        <v>4</v>
      </c>
      <c r="F4" s="106">
        <v>5</v>
      </c>
      <c r="G4" s="20">
        <v>7</v>
      </c>
      <c r="H4" s="21"/>
      <c r="I4" s="21"/>
    </row>
    <row r="5" spans="1:29" ht="75.75" customHeight="1" thickBot="1" x14ac:dyDescent="0.3">
      <c r="B5" s="111" t="s">
        <v>0</v>
      </c>
      <c r="C5" s="112" t="s">
        <v>1</v>
      </c>
      <c r="D5" s="112" t="s">
        <v>2</v>
      </c>
      <c r="E5" s="112" t="s">
        <v>43</v>
      </c>
      <c r="F5" s="113" t="s">
        <v>29</v>
      </c>
      <c r="G5" s="113" t="s">
        <v>117</v>
      </c>
      <c r="H5" s="113" t="s">
        <v>30</v>
      </c>
      <c r="I5" s="113" t="s">
        <v>37</v>
      </c>
      <c r="J5" s="22"/>
      <c r="K5" s="22"/>
    </row>
    <row r="6" spans="1:29" s="17" customFormat="1" ht="15" customHeight="1" x14ac:dyDescent="0.25">
      <c r="B6" s="114" t="s">
        <v>63</v>
      </c>
      <c r="C6" s="115" t="s">
        <v>7</v>
      </c>
      <c r="D6" s="47" t="s">
        <v>61</v>
      </c>
      <c r="E6" s="7">
        <v>92900</v>
      </c>
      <c r="F6" s="159">
        <v>0.1</v>
      </c>
      <c r="G6" s="23"/>
      <c r="H6" s="80">
        <f>G6/E6</f>
        <v>0</v>
      </c>
      <c r="I6" s="81"/>
      <c r="K6" s="24"/>
      <c r="L6" s="24"/>
      <c r="M6" s="25"/>
    </row>
    <row r="7" spans="1:29" s="17" customFormat="1" ht="15" customHeight="1" x14ac:dyDescent="0.25">
      <c r="B7" s="116" t="s">
        <v>63</v>
      </c>
      <c r="C7" s="117" t="s">
        <v>9</v>
      </c>
      <c r="D7" s="48" t="s">
        <v>96</v>
      </c>
      <c r="E7" s="2">
        <v>111000</v>
      </c>
      <c r="F7" s="160"/>
      <c r="G7" s="26"/>
      <c r="H7" s="82">
        <f>G7/E7</f>
        <v>0</v>
      </c>
      <c r="I7" s="83"/>
      <c r="K7" s="24"/>
      <c r="L7" s="24"/>
      <c r="M7" s="25"/>
    </row>
    <row r="8" spans="1:29" s="17" customFormat="1" ht="15" customHeight="1" thickBot="1" x14ac:dyDescent="0.3">
      <c r="B8" s="118" t="s">
        <v>63</v>
      </c>
      <c r="C8" s="119" t="s">
        <v>10</v>
      </c>
      <c r="D8" s="49" t="s">
        <v>62</v>
      </c>
      <c r="E8" s="6">
        <v>92900</v>
      </c>
      <c r="F8" s="161"/>
      <c r="G8" s="27"/>
      <c r="H8" s="84">
        <f>G8/E8</f>
        <v>0</v>
      </c>
      <c r="I8" s="85"/>
      <c r="K8" s="24"/>
      <c r="L8" s="24"/>
      <c r="M8" s="25"/>
    </row>
    <row r="9" spans="1:29" s="29" customFormat="1" ht="17.25" customHeight="1" thickBot="1" x14ac:dyDescent="0.3">
      <c r="A9" s="28"/>
      <c r="B9" s="154" t="s">
        <v>89</v>
      </c>
      <c r="C9" s="155"/>
      <c r="D9" s="155"/>
      <c r="E9" s="155"/>
      <c r="F9" s="155"/>
      <c r="G9" s="155"/>
      <c r="H9" s="86">
        <f>AVERAGE(H6:H8)</f>
        <v>0</v>
      </c>
      <c r="I9" s="87">
        <f>H9*F6</f>
        <v>0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</row>
    <row r="10" spans="1:29" s="17" customFormat="1" ht="15" customHeight="1" x14ac:dyDescent="0.25">
      <c r="B10" s="120" t="s">
        <v>64</v>
      </c>
      <c r="C10" s="121" t="s">
        <v>106</v>
      </c>
      <c r="D10" s="50" t="s">
        <v>105</v>
      </c>
      <c r="E10" s="10">
        <v>117990</v>
      </c>
      <c r="F10" s="162">
        <v>0.08</v>
      </c>
      <c r="G10" s="27"/>
      <c r="H10" s="88">
        <f>G10/E10</f>
        <v>0</v>
      </c>
      <c r="I10" s="89"/>
      <c r="J10" s="24"/>
      <c r="K10" s="24"/>
      <c r="L10" s="25"/>
    </row>
    <row r="11" spans="1:29" s="17" customFormat="1" ht="15" customHeight="1" x14ac:dyDescent="0.25">
      <c r="B11" s="122" t="s">
        <v>64</v>
      </c>
      <c r="C11" s="123" t="s">
        <v>4</v>
      </c>
      <c r="D11" s="3" t="s">
        <v>83</v>
      </c>
      <c r="E11" s="51">
        <v>115990</v>
      </c>
      <c r="F11" s="160"/>
      <c r="G11" s="27"/>
      <c r="H11" s="82">
        <f>G11/E11</f>
        <v>0</v>
      </c>
      <c r="I11" s="83"/>
      <c r="J11" s="24"/>
      <c r="K11" s="24"/>
      <c r="L11" s="25"/>
    </row>
    <row r="12" spans="1:29" s="17" customFormat="1" ht="15" customHeight="1" thickBot="1" x14ac:dyDescent="0.3">
      <c r="B12" s="124" t="s">
        <v>64</v>
      </c>
      <c r="C12" s="119" t="s">
        <v>7</v>
      </c>
      <c r="D12" s="52" t="s">
        <v>75</v>
      </c>
      <c r="E12" s="53">
        <v>113900</v>
      </c>
      <c r="F12" s="161"/>
      <c r="G12" s="27"/>
      <c r="H12" s="84">
        <f>G12/E12</f>
        <v>0</v>
      </c>
      <c r="I12" s="85"/>
      <c r="J12" s="24"/>
      <c r="K12" s="24"/>
      <c r="L12" s="25"/>
    </row>
    <row r="13" spans="1:29" s="29" customFormat="1" ht="17.25" customHeight="1" thickBot="1" x14ac:dyDescent="0.3">
      <c r="A13" s="28"/>
      <c r="B13" s="154" t="s">
        <v>90</v>
      </c>
      <c r="C13" s="155"/>
      <c r="D13" s="155"/>
      <c r="E13" s="155"/>
      <c r="F13" s="155"/>
      <c r="G13" s="155"/>
      <c r="H13" s="86">
        <f>AVERAGE(H10:H12)</f>
        <v>0</v>
      </c>
      <c r="I13" s="87">
        <f>H13*F10</f>
        <v>0</v>
      </c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</row>
    <row r="14" spans="1:29" s="17" customFormat="1" ht="15" customHeight="1" x14ac:dyDescent="0.25">
      <c r="B14" s="120" t="s">
        <v>65</v>
      </c>
      <c r="C14" s="121" t="s">
        <v>9</v>
      </c>
      <c r="D14" s="11" t="s">
        <v>66</v>
      </c>
      <c r="E14" s="54">
        <v>125900</v>
      </c>
      <c r="F14" s="163">
        <v>0.01</v>
      </c>
      <c r="G14" s="27"/>
      <c r="H14" s="88">
        <f>G14/E14</f>
        <v>0</v>
      </c>
      <c r="I14" s="89"/>
      <c r="J14" s="24"/>
      <c r="K14" s="24"/>
      <c r="L14" s="25"/>
    </row>
    <row r="15" spans="1:29" s="17" customFormat="1" ht="15" customHeight="1" x14ac:dyDescent="0.25">
      <c r="B15" s="122" t="s">
        <v>65</v>
      </c>
      <c r="C15" s="123" t="s">
        <v>9</v>
      </c>
      <c r="D15" s="3" t="s">
        <v>67</v>
      </c>
      <c r="E15" s="51">
        <v>132900</v>
      </c>
      <c r="F15" s="163"/>
      <c r="G15" s="27"/>
      <c r="H15" s="82">
        <f>G15/E15</f>
        <v>0</v>
      </c>
      <c r="I15" s="83"/>
      <c r="J15" s="24"/>
      <c r="K15" s="24"/>
      <c r="L15" s="25"/>
    </row>
    <row r="16" spans="1:29" s="17" customFormat="1" ht="15" customHeight="1" x14ac:dyDescent="0.25">
      <c r="B16" s="122" t="s">
        <v>65</v>
      </c>
      <c r="C16" s="123" t="s">
        <v>7</v>
      </c>
      <c r="D16" s="5" t="s">
        <v>77</v>
      </c>
      <c r="E16" s="51">
        <v>129900</v>
      </c>
      <c r="F16" s="163"/>
      <c r="G16" s="27"/>
      <c r="H16" s="82">
        <f>G16/E16</f>
        <v>0</v>
      </c>
      <c r="I16" s="83"/>
      <c r="J16" s="24"/>
      <c r="K16" s="24"/>
      <c r="L16" s="25"/>
    </row>
    <row r="17" spans="1:29" s="17" customFormat="1" ht="15" customHeight="1" thickBot="1" x14ac:dyDescent="0.3">
      <c r="B17" s="124" t="s">
        <v>65</v>
      </c>
      <c r="C17" s="125" t="s">
        <v>7</v>
      </c>
      <c r="D17" s="12" t="s">
        <v>78</v>
      </c>
      <c r="E17" s="53">
        <v>133900</v>
      </c>
      <c r="F17" s="163"/>
      <c r="G17" s="27"/>
      <c r="H17" s="84">
        <f>G17/E17</f>
        <v>0</v>
      </c>
      <c r="I17" s="85"/>
      <c r="J17" s="24"/>
      <c r="K17" s="24"/>
      <c r="L17" s="25"/>
    </row>
    <row r="18" spans="1:29" s="29" customFormat="1" ht="17.25" customHeight="1" thickBot="1" x14ac:dyDescent="0.3">
      <c r="A18" s="28"/>
      <c r="B18" s="152" t="s">
        <v>88</v>
      </c>
      <c r="C18" s="153"/>
      <c r="D18" s="153"/>
      <c r="E18" s="153"/>
      <c r="F18" s="153"/>
      <c r="G18" s="153"/>
      <c r="H18" s="90">
        <f>AVERAGE(H14:H17)</f>
        <v>0</v>
      </c>
      <c r="I18" s="91">
        <f>H18*F14</f>
        <v>0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ht="17.25" customHeight="1" x14ac:dyDescent="0.25">
      <c r="B19" s="126" t="s">
        <v>5</v>
      </c>
      <c r="C19" s="115" t="s">
        <v>3</v>
      </c>
      <c r="D19" s="55" t="s">
        <v>44</v>
      </c>
      <c r="E19" s="107">
        <v>157990</v>
      </c>
      <c r="F19" s="159">
        <v>0.2</v>
      </c>
      <c r="G19" s="27"/>
      <c r="H19" s="80">
        <f t="shared" ref="H19:H28" si="0">G19/E19</f>
        <v>0</v>
      </c>
      <c r="I19" s="81"/>
      <c r="J19" s="30"/>
      <c r="K19" s="31"/>
      <c r="L19" s="31"/>
      <c r="M19" s="32"/>
    </row>
    <row r="20" spans="1:29" ht="15" customHeight="1" x14ac:dyDescent="0.25">
      <c r="B20" s="127" t="s">
        <v>5</v>
      </c>
      <c r="C20" s="117" t="s">
        <v>3</v>
      </c>
      <c r="D20" s="56" t="s">
        <v>57</v>
      </c>
      <c r="E20" s="51">
        <v>143990</v>
      </c>
      <c r="F20" s="160"/>
      <c r="G20" s="27"/>
      <c r="H20" s="82">
        <f t="shared" si="0"/>
        <v>0</v>
      </c>
      <c r="I20" s="83"/>
      <c r="J20" s="30"/>
      <c r="K20" s="31"/>
      <c r="L20" s="31"/>
      <c r="M20" s="32"/>
    </row>
    <row r="21" spans="1:29" ht="15" customHeight="1" x14ac:dyDescent="0.25">
      <c r="B21" s="127" t="s">
        <v>5</v>
      </c>
      <c r="C21" s="117" t="s">
        <v>39</v>
      </c>
      <c r="D21" s="57" t="s">
        <v>40</v>
      </c>
      <c r="E21" s="2">
        <v>145990</v>
      </c>
      <c r="F21" s="160"/>
      <c r="G21" s="27"/>
      <c r="H21" s="82">
        <f t="shared" si="0"/>
        <v>0</v>
      </c>
      <c r="I21" s="83"/>
      <c r="K21" s="31"/>
      <c r="L21" s="31"/>
      <c r="M21" s="32"/>
    </row>
    <row r="22" spans="1:29" ht="15" customHeight="1" x14ac:dyDescent="0.25">
      <c r="B22" s="127" t="s">
        <v>5</v>
      </c>
      <c r="C22" s="117" t="s">
        <v>6</v>
      </c>
      <c r="D22" s="48" t="s">
        <v>84</v>
      </c>
      <c r="E22" s="2">
        <v>160990</v>
      </c>
      <c r="F22" s="160"/>
      <c r="G22" s="27"/>
      <c r="H22" s="82">
        <f t="shared" si="0"/>
        <v>0</v>
      </c>
      <c r="I22" s="83"/>
      <c r="K22" s="31"/>
      <c r="L22" s="31"/>
      <c r="M22" s="32"/>
    </row>
    <row r="23" spans="1:29" ht="15" customHeight="1" x14ac:dyDescent="0.25">
      <c r="B23" s="127" t="s">
        <v>5</v>
      </c>
      <c r="C23" s="117" t="s">
        <v>6</v>
      </c>
      <c r="D23" s="48" t="s">
        <v>85</v>
      </c>
      <c r="E23" s="2">
        <v>155990</v>
      </c>
      <c r="F23" s="160"/>
      <c r="G23" s="27"/>
      <c r="H23" s="82">
        <f t="shared" si="0"/>
        <v>0</v>
      </c>
      <c r="I23" s="83"/>
      <c r="K23" s="31"/>
      <c r="L23" s="31"/>
      <c r="M23" s="32"/>
    </row>
    <row r="24" spans="1:29" ht="15" customHeight="1" x14ac:dyDescent="0.25">
      <c r="B24" s="127" t="s">
        <v>5</v>
      </c>
      <c r="C24" s="117" t="s">
        <v>7</v>
      </c>
      <c r="D24" s="58" t="s">
        <v>8</v>
      </c>
      <c r="E24" s="2">
        <v>157900</v>
      </c>
      <c r="F24" s="160"/>
      <c r="G24" s="27"/>
      <c r="H24" s="82">
        <f t="shared" si="0"/>
        <v>0</v>
      </c>
      <c r="I24" s="83"/>
      <c r="K24" s="31"/>
      <c r="L24" s="31"/>
      <c r="M24" s="32"/>
    </row>
    <row r="25" spans="1:29" ht="15" customHeight="1" x14ac:dyDescent="0.25">
      <c r="B25" s="127" t="s">
        <v>5</v>
      </c>
      <c r="C25" s="117" t="s">
        <v>9</v>
      </c>
      <c r="D25" s="59" t="s">
        <v>79</v>
      </c>
      <c r="E25" s="2">
        <v>142500</v>
      </c>
      <c r="F25" s="160"/>
      <c r="G25" s="27"/>
      <c r="H25" s="82">
        <f t="shared" si="0"/>
        <v>0</v>
      </c>
      <c r="I25" s="83"/>
      <c r="K25" s="31"/>
      <c r="L25" s="31"/>
      <c r="M25" s="32"/>
    </row>
    <row r="26" spans="1:29" ht="15" customHeight="1" x14ac:dyDescent="0.25">
      <c r="B26" s="127" t="s">
        <v>5</v>
      </c>
      <c r="C26" s="117" t="s">
        <v>41</v>
      </c>
      <c r="D26" s="60" t="s">
        <v>60</v>
      </c>
      <c r="E26" s="2">
        <v>153990</v>
      </c>
      <c r="F26" s="160"/>
      <c r="G26" s="27"/>
      <c r="H26" s="82">
        <f t="shared" si="0"/>
        <v>0</v>
      </c>
      <c r="I26" s="83"/>
      <c r="K26" s="31"/>
      <c r="L26" s="31"/>
      <c r="M26" s="32"/>
    </row>
    <row r="27" spans="1:29" ht="15" customHeight="1" x14ac:dyDescent="0.25">
      <c r="B27" s="127" t="s">
        <v>5</v>
      </c>
      <c r="C27" s="117" t="s">
        <v>10</v>
      </c>
      <c r="D27" s="61" t="s">
        <v>97</v>
      </c>
      <c r="E27" s="2">
        <v>152900</v>
      </c>
      <c r="F27" s="160"/>
      <c r="G27" s="27"/>
      <c r="H27" s="82">
        <f t="shared" si="0"/>
        <v>0</v>
      </c>
      <c r="I27" s="83"/>
      <c r="K27" s="31"/>
      <c r="L27" s="31"/>
      <c r="M27" s="32"/>
    </row>
    <row r="28" spans="1:29" ht="15" customHeight="1" thickBot="1" x14ac:dyDescent="0.3">
      <c r="B28" s="128" t="s">
        <v>5</v>
      </c>
      <c r="C28" s="129" t="s">
        <v>10</v>
      </c>
      <c r="D28" s="9" t="s">
        <v>112</v>
      </c>
      <c r="E28" s="8">
        <v>175900</v>
      </c>
      <c r="F28" s="164"/>
      <c r="G28" s="27"/>
      <c r="H28" s="92">
        <f t="shared" si="0"/>
        <v>0</v>
      </c>
      <c r="I28" s="93"/>
      <c r="K28" s="31"/>
      <c r="L28" s="31"/>
      <c r="M28" s="32"/>
    </row>
    <row r="29" spans="1:29" s="29" customFormat="1" ht="17.25" customHeight="1" thickBot="1" x14ac:dyDescent="0.3">
      <c r="A29" s="28"/>
      <c r="B29" s="156" t="s">
        <v>31</v>
      </c>
      <c r="C29" s="157"/>
      <c r="D29" s="157"/>
      <c r="E29" s="157"/>
      <c r="F29" s="157"/>
      <c r="G29" s="158"/>
      <c r="H29" s="94">
        <f>AVERAGE(H19:H28)</f>
        <v>0</v>
      </c>
      <c r="I29" s="95">
        <f>H29*F19</f>
        <v>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 ht="14.25" customHeight="1" x14ac:dyDescent="0.25">
      <c r="B30" s="130" t="s">
        <v>22</v>
      </c>
      <c r="C30" s="131" t="s">
        <v>3</v>
      </c>
      <c r="D30" s="47" t="s">
        <v>103</v>
      </c>
      <c r="E30" s="107">
        <v>159990</v>
      </c>
      <c r="F30" s="165">
        <v>0.15</v>
      </c>
      <c r="G30" s="27"/>
      <c r="H30" s="80">
        <f t="shared" ref="H30:H39" si="1">G30/E30</f>
        <v>0</v>
      </c>
      <c r="I30" s="81"/>
      <c r="K30" s="31"/>
      <c r="L30" s="31"/>
      <c r="M30" s="32"/>
    </row>
    <row r="31" spans="1:29" ht="14.25" customHeight="1" x14ac:dyDescent="0.25">
      <c r="B31" s="132" t="s">
        <v>22</v>
      </c>
      <c r="C31" s="133" t="s">
        <v>4</v>
      </c>
      <c r="D31" s="1" t="s">
        <v>68</v>
      </c>
      <c r="E31" s="51">
        <v>157990</v>
      </c>
      <c r="F31" s="166"/>
      <c r="G31" s="27"/>
      <c r="H31" s="82">
        <f t="shared" si="1"/>
        <v>0</v>
      </c>
      <c r="I31" s="83"/>
      <c r="K31" s="31"/>
      <c r="L31" s="31"/>
      <c r="M31" s="32"/>
    </row>
    <row r="32" spans="1:29" ht="14.25" customHeight="1" x14ac:dyDescent="0.25">
      <c r="B32" s="132" t="s">
        <v>22</v>
      </c>
      <c r="C32" s="133" t="s">
        <v>93</v>
      </c>
      <c r="D32" s="1" t="s">
        <v>95</v>
      </c>
      <c r="E32" s="51">
        <v>131990</v>
      </c>
      <c r="F32" s="166"/>
      <c r="G32" s="27"/>
      <c r="H32" s="82">
        <f t="shared" si="1"/>
        <v>0</v>
      </c>
      <c r="I32" s="83"/>
      <c r="K32" s="31"/>
      <c r="L32" s="31"/>
      <c r="M32" s="32"/>
    </row>
    <row r="33" spans="1:29" ht="14.25" customHeight="1" x14ac:dyDescent="0.25">
      <c r="B33" s="132" t="s">
        <v>22</v>
      </c>
      <c r="C33" s="133" t="s">
        <v>58</v>
      </c>
      <c r="D33" s="62" t="s">
        <v>59</v>
      </c>
      <c r="E33" s="51">
        <v>149950</v>
      </c>
      <c r="F33" s="166"/>
      <c r="G33" s="27"/>
      <c r="H33" s="82">
        <f t="shared" si="1"/>
        <v>0</v>
      </c>
      <c r="I33" s="83"/>
      <c r="K33" s="31"/>
      <c r="L33" s="31"/>
      <c r="M33" s="32"/>
    </row>
    <row r="34" spans="1:29" ht="14.25" customHeight="1" x14ac:dyDescent="0.25">
      <c r="B34" s="132" t="s">
        <v>22</v>
      </c>
      <c r="C34" s="133" t="s">
        <v>41</v>
      </c>
      <c r="D34" s="48" t="s">
        <v>92</v>
      </c>
      <c r="E34" s="51">
        <v>154990</v>
      </c>
      <c r="F34" s="166"/>
      <c r="G34" s="27"/>
      <c r="H34" s="82">
        <f t="shared" si="1"/>
        <v>0</v>
      </c>
      <c r="I34" s="83"/>
      <c r="K34" s="31"/>
      <c r="L34" s="31"/>
      <c r="M34" s="32"/>
    </row>
    <row r="35" spans="1:29" ht="14.25" customHeight="1" x14ac:dyDescent="0.25">
      <c r="B35" s="132" t="s">
        <v>22</v>
      </c>
      <c r="C35" s="133" t="s">
        <v>69</v>
      </c>
      <c r="D35" s="1" t="s">
        <v>70</v>
      </c>
      <c r="E35" s="51">
        <v>159900</v>
      </c>
      <c r="F35" s="166"/>
      <c r="G35" s="27"/>
      <c r="H35" s="82">
        <f t="shared" si="1"/>
        <v>0</v>
      </c>
      <c r="I35" s="83"/>
      <c r="K35" s="31"/>
      <c r="L35" s="31"/>
      <c r="M35" s="32"/>
    </row>
    <row r="36" spans="1:29" ht="14.25" customHeight="1" x14ac:dyDescent="0.25">
      <c r="B36" s="132" t="s">
        <v>22</v>
      </c>
      <c r="C36" s="133" t="s">
        <v>10</v>
      </c>
      <c r="D36" s="62" t="s">
        <v>102</v>
      </c>
      <c r="E36" s="51">
        <v>152990</v>
      </c>
      <c r="F36" s="166"/>
      <c r="G36" s="27"/>
      <c r="H36" s="82">
        <f t="shared" si="1"/>
        <v>0</v>
      </c>
      <c r="I36" s="83"/>
      <c r="K36" s="31"/>
      <c r="L36" s="31"/>
      <c r="M36" s="32"/>
    </row>
    <row r="37" spans="1:29" ht="14.25" customHeight="1" x14ac:dyDescent="0.25">
      <c r="B37" s="132" t="s">
        <v>22</v>
      </c>
      <c r="C37" s="133" t="s">
        <v>10</v>
      </c>
      <c r="D37" s="62" t="s">
        <v>71</v>
      </c>
      <c r="E37" s="51">
        <v>149900</v>
      </c>
      <c r="F37" s="166"/>
      <c r="G37" s="27"/>
      <c r="H37" s="82">
        <f t="shared" si="1"/>
        <v>0</v>
      </c>
      <c r="I37" s="83"/>
      <c r="K37" s="31"/>
      <c r="L37" s="31"/>
      <c r="M37" s="32"/>
    </row>
    <row r="38" spans="1:29" ht="14.25" customHeight="1" x14ac:dyDescent="0.25">
      <c r="B38" s="132" t="s">
        <v>22</v>
      </c>
      <c r="C38" s="133" t="s">
        <v>6</v>
      </c>
      <c r="D38" s="5" t="s">
        <v>113</v>
      </c>
      <c r="E38" s="51">
        <v>137990</v>
      </c>
      <c r="F38" s="166"/>
      <c r="G38" s="27"/>
      <c r="H38" s="82">
        <f t="shared" si="1"/>
        <v>0</v>
      </c>
      <c r="I38" s="83"/>
    </row>
    <row r="39" spans="1:29" ht="15" customHeight="1" thickBot="1" x14ac:dyDescent="0.3">
      <c r="B39" s="134" t="s">
        <v>22</v>
      </c>
      <c r="C39" s="135" t="s">
        <v>6</v>
      </c>
      <c r="D39" s="64" t="s">
        <v>114</v>
      </c>
      <c r="E39" s="108">
        <v>173990</v>
      </c>
      <c r="F39" s="167"/>
      <c r="G39" s="27"/>
      <c r="H39" s="92">
        <f t="shared" si="1"/>
        <v>0</v>
      </c>
      <c r="I39" s="93"/>
    </row>
    <row r="40" spans="1:29" s="29" customFormat="1" ht="17.25" customHeight="1" thickBot="1" x14ac:dyDescent="0.3">
      <c r="A40" s="28"/>
      <c r="B40" s="154" t="s">
        <v>36</v>
      </c>
      <c r="C40" s="155"/>
      <c r="D40" s="155"/>
      <c r="E40" s="155"/>
      <c r="F40" s="155"/>
      <c r="G40" s="155"/>
      <c r="H40" s="86">
        <f>AVERAGE(H30:H39)</f>
        <v>0</v>
      </c>
      <c r="I40" s="87">
        <f>H40*F30</f>
        <v>0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4.25" customHeight="1" x14ac:dyDescent="0.25">
      <c r="B41" s="130" t="s">
        <v>23</v>
      </c>
      <c r="C41" s="131" t="s">
        <v>10</v>
      </c>
      <c r="D41" s="65" t="s">
        <v>72</v>
      </c>
      <c r="E41" s="107">
        <v>168900</v>
      </c>
      <c r="F41" s="168">
        <v>0.12</v>
      </c>
      <c r="G41" s="27"/>
      <c r="H41" s="80">
        <f t="shared" ref="H41:H56" si="2">G41/E41</f>
        <v>0</v>
      </c>
      <c r="I41" s="81"/>
      <c r="K41" s="31"/>
      <c r="L41" s="31"/>
      <c r="M41" s="32"/>
    </row>
    <row r="42" spans="1:29" ht="14.25" customHeight="1" x14ac:dyDescent="0.25">
      <c r="B42" s="132" t="s">
        <v>23</v>
      </c>
      <c r="C42" s="133" t="s">
        <v>7</v>
      </c>
      <c r="D42" s="63" t="s">
        <v>76</v>
      </c>
      <c r="E42" s="51">
        <v>169900</v>
      </c>
      <c r="F42" s="169"/>
      <c r="G42" s="27"/>
      <c r="H42" s="88">
        <f t="shared" si="2"/>
        <v>0</v>
      </c>
      <c r="I42" s="83"/>
      <c r="K42" s="31"/>
      <c r="L42" s="31"/>
      <c r="M42" s="32"/>
    </row>
    <row r="43" spans="1:29" ht="14.25" customHeight="1" x14ac:dyDescent="0.25">
      <c r="B43" s="132" t="s">
        <v>23</v>
      </c>
      <c r="C43" s="133" t="s">
        <v>69</v>
      </c>
      <c r="D43" s="66" t="s">
        <v>82</v>
      </c>
      <c r="E43" s="51">
        <v>174900</v>
      </c>
      <c r="F43" s="169"/>
      <c r="G43" s="27"/>
      <c r="H43" s="88">
        <f t="shared" si="2"/>
        <v>0</v>
      </c>
      <c r="I43" s="83"/>
      <c r="K43" s="31"/>
      <c r="L43" s="31"/>
      <c r="M43" s="32"/>
    </row>
    <row r="44" spans="1:29" ht="14.25" customHeight="1" x14ac:dyDescent="0.25">
      <c r="B44" s="132" t="s">
        <v>23</v>
      </c>
      <c r="C44" s="133" t="s">
        <v>58</v>
      </c>
      <c r="D44" s="63" t="s">
        <v>111</v>
      </c>
      <c r="E44" s="51">
        <v>154990</v>
      </c>
      <c r="F44" s="169"/>
      <c r="G44" s="27"/>
      <c r="H44" s="88">
        <f t="shared" si="2"/>
        <v>0</v>
      </c>
      <c r="I44" s="83"/>
      <c r="K44" s="31"/>
      <c r="L44" s="31"/>
      <c r="M44" s="32"/>
    </row>
    <row r="45" spans="1:29" ht="14.25" customHeight="1" x14ac:dyDescent="0.25">
      <c r="B45" s="132" t="s">
        <v>23</v>
      </c>
      <c r="C45" s="133" t="s">
        <v>11</v>
      </c>
      <c r="D45" s="62" t="s">
        <v>87</v>
      </c>
      <c r="E45" s="51">
        <v>170990</v>
      </c>
      <c r="F45" s="169"/>
      <c r="G45" s="27"/>
      <c r="H45" s="88">
        <f t="shared" si="2"/>
        <v>0</v>
      </c>
      <c r="I45" s="83"/>
      <c r="K45" s="31"/>
      <c r="L45" s="31"/>
      <c r="M45" s="32"/>
    </row>
    <row r="46" spans="1:29" ht="14.25" customHeight="1" x14ac:dyDescent="0.25">
      <c r="B46" s="132" t="s">
        <v>23</v>
      </c>
      <c r="C46" s="133" t="s">
        <v>11</v>
      </c>
      <c r="D46" s="63" t="s">
        <v>12</v>
      </c>
      <c r="E46" s="51">
        <v>168990</v>
      </c>
      <c r="F46" s="169"/>
      <c r="G46" s="27"/>
      <c r="H46" s="88">
        <f t="shared" si="2"/>
        <v>0</v>
      </c>
      <c r="I46" s="83"/>
      <c r="K46" s="31"/>
      <c r="L46" s="31"/>
      <c r="M46" s="32"/>
    </row>
    <row r="47" spans="1:29" ht="14.25" customHeight="1" x14ac:dyDescent="0.25">
      <c r="B47" s="132" t="s">
        <v>23</v>
      </c>
      <c r="C47" s="133" t="s">
        <v>11</v>
      </c>
      <c r="D47" s="67" t="s">
        <v>26</v>
      </c>
      <c r="E47" s="51">
        <v>198990</v>
      </c>
      <c r="F47" s="169"/>
      <c r="G47" s="27"/>
      <c r="H47" s="88">
        <f t="shared" si="2"/>
        <v>0</v>
      </c>
      <c r="I47" s="83"/>
      <c r="K47" s="31"/>
      <c r="L47" s="31"/>
      <c r="M47" s="32"/>
    </row>
    <row r="48" spans="1:29" ht="14.25" customHeight="1" x14ac:dyDescent="0.25">
      <c r="B48" s="132" t="s">
        <v>23</v>
      </c>
      <c r="C48" s="133" t="s">
        <v>3</v>
      </c>
      <c r="D48" s="5" t="s">
        <v>46</v>
      </c>
      <c r="E48" s="51">
        <v>199990</v>
      </c>
      <c r="F48" s="169"/>
      <c r="G48" s="27"/>
      <c r="H48" s="88">
        <f t="shared" si="2"/>
        <v>0</v>
      </c>
      <c r="I48" s="83"/>
      <c r="K48" s="31"/>
      <c r="L48" s="31"/>
      <c r="M48" s="32"/>
    </row>
    <row r="49" spans="1:29" ht="12" customHeight="1" x14ac:dyDescent="0.25">
      <c r="B49" s="132" t="s">
        <v>23</v>
      </c>
      <c r="C49" s="133" t="s">
        <v>13</v>
      </c>
      <c r="D49" s="4" t="s">
        <v>115</v>
      </c>
      <c r="E49" s="51">
        <v>159900</v>
      </c>
      <c r="F49" s="169"/>
      <c r="G49" s="27"/>
      <c r="H49" s="88">
        <f t="shared" si="2"/>
        <v>0</v>
      </c>
      <c r="I49" s="83"/>
      <c r="K49" s="31"/>
      <c r="L49" s="31"/>
      <c r="M49" s="32"/>
    </row>
    <row r="50" spans="1:29" ht="15.75" customHeight="1" x14ac:dyDescent="0.25">
      <c r="B50" s="132" t="s">
        <v>23</v>
      </c>
      <c r="C50" s="133" t="s">
        <v>13</v>
      </c>
      <c r="D50" s="4" t="s">
        <v>116</v>
      </c>
      <c r="E50" s="51">
        <v>162900</v>
      </c>
      <c r="F50" s="169"/>
      <c r="G50" s="27"/>
      <c r="H50" s="88">
        <f t="shared" si="2"/>
        <v>0</v>
      </c>
      <c r="I50" s="83"/>
      <c r="K50" s="31"/>
      <c r="L50" s="31"/>
      <c r="M50" s="32"/>
    </row>
    <row r="51" spans="1:29" ht="14.25" customHeight="1" x14ac:dyDescent="0.25">
      <c r="B51" s="132" t="s">
        <v>23</v>
      </c>
      <c r="C51" s="133" t="s">
        <v>13</v>
      </c>
      <c r="D51" s="68" t="s">
        <v>14</v>
      </c>
      <c r="E51" s="51">
        <v>199900</v>
      </c>
      <c r="F51" s="169"/>
      <c r="G51" s="27"/>
      <c r="H51" s="88">
        <f t="shared" si="2"/>
        <v>0</v>
      </c>
      <c r="I51" s="83"/>
    </row>
    <row r="52" spans="1:29" ht="14.25" customHeight="1" x14ac:dyDescent="0.25">
      <c r="B52" s="132" t="s">
        <v>23</v>
      </c>
      <c r="C52" s="133" t="s">
        <v>13</v>
      </c>
      <c r="D52" s="67" t="s">
        <v>15</v>
      </c>
      <c r="E52" s="51">
        <v>197900</v>
      </c>
      <c r="F52" s="169"/>
      <c r="G52" s="27"/>
      <c r="H52" s="88">
        <f t="shared" si="2"/>
        <v>0</v>
      </c>
      <c r="I52" s="83"/>
      <c r="K52" s="31"/>
      <c r="L52" s="31"/>
      <c r="M52" s="32"/>
    </row>
    <row r="53" spans="1:29" ht="14.25" customHeight="1" x14ac:dyDescent="0.25">
      <c r="B53" s="132" t="s">
        <v>23</v>
      </c>
      <c r="C53" s="133" t="s">
        <v>9</v>
      </c>
      <c r="D53" s="67" t="s">
        <v>24</v>
      </c>
      <c r="E53" s="51">
        <v>157900</v>
      </c>
      <c r="F53" s="169"/>
      <c r="G53" s="27"/>
      <c r="H53" s="88">
        <f t="shared" si="2"/>
        <v>0</v>
      </c>
      <c r="I53" s="83"/>
      <c r="K53" s="31"/>
      <c r="L53" s="31"/>
      <c r="M53" s="32"/>
    </row>
    <row r="54" spans="1:29" ht="14.25" customHeight="1" x14ac:dyDescent="0.25">
      <c r="B54" s="132" t="s">
        <v>23</v>
      </c>
      <c r="C54" s="133" t="s">
        <v>9</v>
      </c>
      <c r="D54" s="67" t="s">
        <v>80</v>
      </c>
      <c r="E54" s="51">
        <v>165900</v>
      </c>
      <c r="F54" s="169"/>
      <c r="G54" s="27"/>
      <c r="H54" s="88">
        <f t="shared" si="2"/>
        <v>0</v>
      </c>
      <c r="I54" s="83"/>
      <c r="K54" s="31"/>
      <c r="L54" s="31"/>
      <c r="M54" s="32"/>
    </row>
    <row r="55" spans="1:29" ht="14.25" customHeight="1" x14ac:dyDescent="0.25">
      <c r="B55" s="132" t="s">
        <v>23</v>
      </c>
      <c r="C55" s="133" t="s">
        <v>9</v>
      </c>
      <c r="D55" s="67" t="s">
        <v>25</v>
      </c>
      <c r="E55" s="51">
        <v>175900</v>
      </c>
      <c r="F55" s="169"/>
      <c r="G55" s="27"/>
      <c r="H55" s="88">
        <f t="shared" si="2"/>
        <v>0</v>
      </c>
      <c r="I55" s="83"/>
      <c r="K55" s="31"/>
      <c r="L55" s="31"/>
      <c r="M55" s="32"/>
    </row>
    <row r="56" spans="1:29" ht="14.25" customHeight="1" thickBot="1" x14ac:dyDescent="0.3">
      <c r="B56" s="134" t="s">
        <v>23</v>
      </c>
      <c r="C56" s="135" t="s">
        <v>9</v>
      </c>
      <c r="D56" s="69" t="s">
        <v>81</v>
      </c>
      <c r="E56" s="108">
        <v>181900</v>
      </c>
      <c r="F56" s="170"/>
      <c r="G56" s="27"/>
      <c r="H56" s="96">
        <f t="shared" si="2"/>
        <v>0</v>
      </c>
      <c r="I56" s="93"/>
      <c r="K56" s="31"/>
      <c r="L56" s="31"/>
      <c r="M56" s="32"/>
    </row>
    <row r="57" spans="1:29" s="29" customFormat="1" ht="17.25" customHeight="1" thickBot="1" x14ac:dyDescent="0.3">
      <c r="A57" s="28"/>
      <c r="B57" s="149" t="s">
        <v>35</v>
      </c>
      <c r="C57" s="150"/>
      <c r="D57" s="150"/>
      <c r="E57" s="150"/>
      <c r="F57" s="150"/>
      <c r="G57" s="151"/>
      <c r="H57" s="97">
        <f>AVERAGE(H41:H56)</f>
        <v>0</v>
      </c>
      <c r="I57" s="98">
        <f>H57*F41</f>
        <v>0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</row>
    <row r="58" spans="1:29" ht="14.25" customHeight="1" x14ac:dyDescent="0.25">
      <c r="B58" s="130" t="s">
        <v>16</v>
      </c>
      <c r="C58" s="131" t="s">
        <v>6</v>
      </c>
      <c r="D58" s="47" t="s">
        <v>45</v>
      </c>
      <c r="E58" s="107">
        <v>186400</v>
      </c>
      <c r="F58" s="171">
        <v>0.02</v>
      </c>
      <c r="G58" s="27"/>
      <c r="H58" s="80">
        <f>G58/E58</f>
        <v>0</v>
      </c>
      <c r="I58" s="81"/>
      <c r="J58" s="30"/>
    </row>
    <row r="59" spans="1:29" ht="14.25" customHeight="1" x14ac:dyDescent="0.25">
      <c r="B59" s="132" t="s">
        <v>16</v>
      </c>
      <c r="C59" s="133" t="s">
        <v>6</v>
      </c>
      <c r="D59" s="48" t="s">
        <v>17</v>
      </c>
      <c r="E59" s="51">
        <v>187900</v>
      </c>
      <c r="F59" s="172"/>
      <c r="G59" s="27"/>
      <c r="H59" s="82">
        <f>G59/E59</f>
        <v>0</v>
      </c>
      <c r="I59" s="83"/>
      <c r="J59" s="30"/>
    </row>
    <row r="60" spans="1:29" ht="14.25" customHeight="1" x14ac:dyDescent="0.25">
      <c r="B60" s="132" t="s">
        <v>16</v>
      </c>
      <c r="C60" s="133" t="s">
        <v>7</v>
      </c>
      <c r="D60" s="70" t="s">
        <v>18</v>
      </c>
      <c r="E60" s="51">
        <v>201900</v>
      </c>
      <c r="F60" s="172"/>
      <c r="G60" s="27"/>
      <c r="H60" s="82">
        <f>G60/E60</f>
        <v>0</v>
      </c>
      <c r="I60" s="83"/>
      <c r="K60" s="31"/>
      <c r="L60" s="31"/>
      <c r="M60" s="32"/>
    </row>
    <row r="61" spans="1:29" ht="14.25" customHeight="1" thickBot="1" x14ac:dyDescent="0.3">
      <c r="B61" s="134" t="s">
        <v>16</v>
      </c>
      <c r="C61" s="135" t="s">
        <v>9</v>
      </c>
      <c r="D61" s="71" t="s">
        <v>28</v>
      </c>
      <c r="E61" s="108">
        <v>178900</v>
      </c>
      <c r="F61" s="173"/>
      <c r="G61" s="27"/>
      <c r="H61" s="92">
        <f>G61/E61</f>
        <v>0</v>
      </c>
      <c r="I61" s="93"/>
      <c r="K61" s="31"/>
      <c r="L61" s="31"/>
      <c r="M61" s="32"/>
    </row>
    <row r="62" spans="1:29" s="29" customFormat="1" ht="17.25" customHeight="1" thickBot="1" x14ac:dyDescent="0.3">
      <c r="A62" s="28"/>
      <c r="B62" s="149" t="s">
        <v>34</v>
      </c>
      <c r="C62" s="150"/>
      <c r="D62" s="150"/>
      <c r="E62" s="150"/>
      <c r="F62" s="150"/>
      <c r="G62" s="151"/>
      <c r="H62" s="97">
        <f>AVERAGE(H58:H61)</f>
        <v>0</v>
      </c>
      <c r="I62" s="98">
        <f>H62*F58</f>
        <v>0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1:29" ht="15" customHeight="1" x14ac:dyDescent="0.25">
      <c r="B63" s="136" t="s">
        <v>19</v>
      </c>
      <c r="C63" s="131" t="s">
        <v>11</v>
      </c>
      <c r="D63" s="65" t="s">
        <v>86</v>
      </c>
      <c r="E63" s="107">
        <v>199990</v>
      </c>
      <c r="F63" s="174">
        <v>0.02</v>
      </c>
      <c r="G63" s="27"/>
      <c r="H63" s="80">
        <f>G63/E63</f>
        <v>0</v>
      </c>
      <c r="I63" s="81"/>
    </row>
    <row r="64" spans="1:29" ht="15" customHeight="1" x14ac:dyDescent="0.25">
      <c r="B64" s="137" t="s">
        <v>19</v>
      </c>
      <c r="C64" s="133" t="s">
        <v>11</v>
      </c>
      <c r="D64" s="67" t="s">
        <v>26</v>
      </c>
      <c r="E64" s="51">
        <v>198990</v>
      </c>
      <c r="F64" s="175"/>
      <c r="G64" s="27"/>
      <c r="H64" s="88">
        <f>G64/E64</f>
        <v>0</v>
      </c>
      <c r="I64" s="83"/>
      <c r="K64" s="31"/>
      <c r="L64" s="31"/>
      <c r="M64" s="32"/>
    </row>
    <row r="65" spans="1:29" ht="15" customHeight="1" x14ac:dyDescent="0.25">
      <c r="B65" s="137" t="s">
        <v>19</v>
      </c>
      <c r="C65" s="133" t="s">
        <v>93</v>
      </c>
      <c r="D65" s="67" t="s">
        <v>94</v>
      </c>
      <c r="E65" s="51">
        <v>114990</v>
      </c>
      <c r="F65" s="175"/>
      <c r="G65" s="27"/>
      <c r="H65" s="88">
        <f>G65/E65</f>
        <v>0</v>
      </c>
      <c r="I65" s="83"/>
      <c r="K65" s="31"/>
      <c r="L65" s="31"/>
      <c r="M65" s="32"/>
    </row>
    <row r="66" spans="1:29" ht="15" customHeight="1" thickBot="1" x14ac:dyDescent="0.3">
      <c r="B66" s="138" t="s">
        <v>19</v>
      </c>
      <c r="C66" s="135" t="s">
        <v>6</v>
      </c>
      <c r="D66" s="72" t="s">
        <v>27</v>
      </c>
      <c r="E66" s="108">
        <v>194700</v>
      </c>
      <c r="F66" s="176"/>
      <c r="G66" s="27"/>
      <c r="H66" s="96">
        <f>G66/E66</f>
        <v>0</v>
      </c>
      <c r="I66" s="93"/>
    </row>
    <row r="67" spans="1:29" s="29" customFormat="1" ht="17.25" customHeight="1" thickBot="1" x14ac:dyDescent="0.3">
      <c r="A67" s="28"/>
      <c r="B67" s="149" t="s">
        <v>33</v>
      </c>
      <c r="C67" s="150"/>
      <c r="D67" s="150"/>
      <c r="E67" s="150"/>
      <c r="F67" s="150"/>
      <c r="G67" s="151"/>
      <c r="H67" s="97">
        <f>AVERAGE(H63:H66)</f>
        <v>0</v>
      </c>
      <c r="I67" s="98">
        <f>H67*F63</f>
        <v>0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1:29" ht="15" customHeight="1" x14ac:dyDescent="0.25">
      <c r="B68" s="136" t="s">
        <v>21</v>
      </c>
      <c r="C68" s="131" t="s">
        <v>13</v>
      </c>
      <c r="D68" s="73" t="s">
        <v>20</v>
      </c>
      <c r="E68" s="107">
        <v>239900</v>
      </c>
      <c r="F68" s="177">
        <v>0.2</v>
      </c>
      <c r="G68" s="27"/>
      <c r="H68" s="80">
        <f t="shared" ref="H68:H73" si="3">G68/E68</f>
        <v>0</v>
      </c>
      <c r="I68" s="81"/>
    </row>
    <row r="69" spans="1:29" ht="15" customHeight="1" x14ac:dyDescent="0.25">
      <c r="B69" s="137" t="s">
        <v>21</v>
      </c>
      <c r="C69" s="133" t="s">
        <v>106</v>
      </c>
      <c r="D69" s="74" t="s">
        <v>107</v>
      </c>
      <c r="E69" s="51">
        <v>179990</v>
      </c>
      <c r="F69" s="178"/>
      <c r="G69" s="27"/>
      <c r="H69" s="88">
        <f t="shared" si="3"/>
        <v>0</v>
      </c>
      <c r="I69" s="83"/>
    </row>
    <row r="70" spans="1:29" ht="15" customHeight="1" x14ac:dyDescent="0.25">
      <c r="B70" s="137" t="s">
        <v>21</v>
      </c>
      <c r="C70" s="133" t="s">
        <v>3</v>
      </c>
      <c r="D70" s="48" t="s">
        <v>104</v>
      </c>
      <c r="E70" s="51">
        <v>279990</v>
      </c>
      <c r="F70" s="178"/>
      <c r="G70" s="27"/>
      <c r="H70" s="88">
        <f t="shared" si="3"/>
        <v>0</v>
      </c>
      <c r="I70" s="83"/>
    </row>
    <row r="71" spans="1:29" ht="15" customHeight="1" x14ac:dyDescent="0.25">
      <c r="B71" s="137" t="s">
        <v>21</v>
      </c>
      <c r="C71" s="133" t="s">
        <v>4</v>
      </c>
      <c r="D71" s="62" t="s">
        <v>47</v>
      </c>
      <c r="E71" s="51">
        <v>159990</v>
      </c>
      <c r="F71" s="178"/>
      <c r="G71" s="27"/>
      <c r="H71" s="88">
        <f t="shared" si="3"/>
        <v>0</v>
      </c>
      <c r="I71" s="83"/>
    </row>
    <row r="72" spans="1:29" ht="15" customHeight="1" x14ac:dyDescent="0.25">
      <c r="B72" s="137" t="s">
        <v>21</v>
      </c>
      <c r="C72" s="133" t="s">
        <v>4</v>
      </c>
      <c r="D72" s="62" t="s">
        <v>48</v>
      </c>
      <c r="E72" s="51">
        <v>169990</v>
      </c>
      <c r="F72" s="178"/>
      <c r="G72" s="27"/>
      <c r="H72" s="88">
        <f t="shared" si="3"/>
        <v>0</v>
      </c>
      <c r="I72" s="83"/>
    </row>
    <row r="73" spans="1:29" ht="15" customHeight="1" thickBot="1" x14ac:dyDescent="0.3">
      <c r="B73" s="138" t="s">
        <v>21</v>
      </c>
      <c r="C73" s="135" t="s">
        <v>4</v>
      </c>
      <c r="D73" s="75" t="s">
        <v>49</v>
      </c>
      <c r="E73" s="108">
        <v>255990</v>
      </c>
      <c r="F73" s="179"/>
      <c r="G73" s="27"/>
      <c r="H73" s="96">
        <f t="shared" si="3"/>
        <v>0</v>
      </c>
      <c r="I73" s="93"/>
    </row>
    <row r="74" spans="1:29" s="29" customFormat="1" ht="17.25" customHeight="1" thickBot="1" x14ac:dyDescent="0.3">
      <c r="A74" s="28"/>
      <c r="B74" s="149" t="s">
        <v>32</v>
      </c>
      <c r="C74" s="150"/>
      <c r="D74" s="150"/>
      <c r="E74" s="150"/>
      <c r="F74" s="150"/>
      <c r="G74" s="151"/>
      <c r="H74" s="97">
        <f>AVERAGE(H68:H73)</f>
        <v>0</v>
      </c>
      <c r="I74" s="98">
        <f>H74*F68</f>
        <v>0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1:29" ht="15" customHeight="1" x14ac:dyDescent="0.25">
      <c r="B75" s="136" t="s">
        <v>50</v>
      </c>
      <c r="C75" s="139" t="s">
        <v>51</v>
      </c>
      <c r="D75" s="76" t="s">
        <v>52</v>
      </c>
      <c r="E75" s="109">
        <v>163500</v>
      </c>
      <c r="F75" s="177">
        <v>0.1</v>
      </c>
      <c r="G75" s="27"/>
      <c r="H75" s="80">
        <f t="shared" ref="H75:H83" si="4">G75/E75</f>
        <v>0</v>
      </c>
      <c r="I75" s="99"/>
    </row>
    <row r="76" spans="1:29" ht="15" customHeight="1" x14ac:dyDescent="0.25">
      <c r="B76" s="137" t="s">
        <v>50</v>
      </c>
      <c r="C76" s="140" t="s">
        <v>51</v>
      </c>
      <c r="D76" s="77" t="s">
        <v>56</v>
      </c>
      <c r="E76" s="110">
        <v>175500</v>
      </c>
      <c r="F76" s="178"/>
      <c r="G76" s="27"/>
      <c r="H76" s="88">
        <f t="shared" si="4"/>
        <v>0</v>
      </c>
      <c r="I76" s="100"/>
    </row>
    <row r="77" spans="1:29" ht="15" customHeight="1" x14ac:dyDescent="0.25">
      <c r="B77" s="137" t="s">
        <v>50</v>
      </c>
      <c r="C77" s="140" t="s">
        <v>109</v>
      </c>
      <c r="D77" s="78" t="s">
        <v>110</v>
      </c>
      <c r="E77" s="110">
        <v>99900</v>
      </c>
      <c r="F77" s="178"/>
      <c r="G77" s="27"/>
      <c r="H77" s="88">
        <f t="shared" si="4"/>
        <v>0</v>
      </c>
      <c r="I77" s="100"/>
    </row>
    <row r="78" spans="1:29" ht="15" customHeight="1" x14ac:dyDescent="0.25">
      <c r="B78" s="137" t="s">
        <v>50</v>
      </c>
      <c r="C78" s="140" t="s">
        <v>99</v>
      </c>
      <c r="D78" s="77" t="s">
        <v>98</v>
      </c>
      <c r="E78" s="110">
        <v>177000</v>
      </c>
      <c r="F78" s="178"/>
      <c r="G78" s="27"/>
      <c r="H78" s="88">
        <f t="shared" si="4"/>
        <v>0</v>
      </c>
      <c r="I78" s="100"/>
    </row>
    <row r="79" spans="1:29" ht="15" customHeight="1" x14ac:dyDescent="0.25">
      <c r="B79" s="137" t="s">
        <v>50</v>
      </c>
      <c r="C79" s="140" t="s">
        <v>100</v>
      </c>
      <c r="D79" s="79" t="s">
        <v>101</v>
      </c>
      <c r="E79" s="110">
        <v>188888</v>
      </c>
      <c r="F79" s="178"/>
      <c r="G79" s="27"/>
      <c r="H79" s="88">
        <f t="shared" si="4"/>
        <v>0</v>
      </c>
      <c r="I79" s="100"/>
    </row>
    <row r="80" spans="1:29" ht="15" customHeight="1" x14ac:dyDescent="0.25">
      <c r="B80" s="137" t="s">
        <v>50</v>
      </c>
      <c r="C80" s="140" t="s">
        <v>53</v>
      </c>
      <c r="D80" s="77" t="s">
        <v>55</v>
      </c>
      <c r="E80" s="110">
        <v>151990</v>
      </c>
      <c r="F80" s="178"/>
      <c r="G80" s="27"/>
      <c r="H80" s="88">
        <f t="shared" si="4"/>
        <v>0</v>
      </c>
      <c r="I80" s="100"/>
    </row>
    <row r="81" spans="1:29" ht="15" customHeight="1" x14ac:dyDescent="0.25">
      <c r="B81" s="137" t="s">
        <v>50</v>
      </c>
      <c r="C81" s="140" t="s">
        <v>53</v>
      </c>
      <c r="D81" s="77" t="s">
        <v>54</v>
      </c>
      <c r="E81" s="110">
        <v>164990</v>
      </c>
      <c r="F81" s="178"/>
      <c r="G81" s="27"/>
      <c r="H81" s="88">
        <f t="shared" si="4"/>
        <v>0</v>
      </c>
      <c r="I81" s="101"/>
    </row>
    <row r="82" spans="1:29" ht="15" customHeight="1" x14ac:dyDescent="0.25">
      <c r="B82" s="137" t="s">
        <v>50</v>
      </c>
      <c r="C82" s="133" t="s">
        <v>10</v>
      </c>
      <c r="D82" s="62" t="s">
        <v>73</v>
      </c>
      <c r="E82" s="51">
        <v>199900</v>
      </c>
      <c r="F82" s="178"/>
      <c r="G82" s="27"/>
      <c r="H82" s="88">
        <f t="shared" si="4"/>
        <v>0</v>
      </c>
      <c r="I82" s="101"/>
    </row>
    <row r="83" spans="1:29" ht="15.75" customHeight="1" thickBot="1" x14ac:dyDescent="0.3">
      <c r="B83" s="141" t="s">
        <v>50</v>
      </c>
      <c r="C83" s="142" t="s">
        <v>7</v>
      </c>
      <c r="D83" s="103" t="s">
        <v>74</v>
      </c>
      <c r="E83" s="53">
        <v>152900</v>
      </c>
      <c r="F83" s="178"/>
      <c r="G83" s="27"/>
      <c r="H83" s="96">
        <f t="shared" si="4"/>
        <v>0</v>
      </c>
      <c r="I83" s="102"/>
    </row>
    <row r="84" spans="1:29" s="29" customFormat="1" ht="17.25" customHeight="1" thickBot="1" x14ac:dyDescent="0.3">
      <c r="A84" s="28"/>
      <c r="B84" s="149" t="s">
        <v>91</v>
      </c>
      <c r="C84" s="150"/>
      <c r="D84" s="150"/>
      <c r="E84" s="150"/>
      <c r="F84" s="150"/>
      <c r="G84" s="151"/>
      <c r="H84" s="94">
        <f>AVERAGE(H75:H83)</f>
        <v>0</v>
      </c>
      <c r="I84" s="95">
        <f>H84*F75</f>
        <v>0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29" ht="15.6" thickBot="1" x14ac:dyDescent="0.3">
      <c r="B85" s="33"/>
      <c r="C85" s="34"/>
      <c r="D85" s="34"/>
      <c r="E85" s="35"/>
      <c r="F85" s="36"/>
      <c r="G85" s="37"/>
      <c r="H85" s="38"/>
      <c r="I85" s="38"/>
    </row>
    <row r="86" spans="1:29" ht="39.75" customHeight="1" thickBot="1" x14ac:dyDescent="0.3">
      <c r="B86" s="36"/>
      <c r="C86" s="34"/>
      <c r="D86" s="34"/>
      <c r="E86" s="39"/>
      <c r="F86" s="36"/>
      <c r="G86" s="37"/>
      <c r="H86" s="143" t="s">
        <v>38</v>
      </c>
      <c r="I86" s="144">
        <f>I74+I67+I62+I57+I40+I29+I84+I18+I13+I9</f>
        <v>0</v>
      </c>
    </row>
    <row r="87" spans="1:29" ht="409.6" customHeight="1" thickBot="1" x14ac:dyDescent="0.3">
      <c r="C87" s="34"/>
      <c r="D87" s="34"/>
      <c r="E87" s="35"/>
    </row>
    <row r="88" spans="1:29" ht="17.25" customHeight="1" thickBot="1" x14ac:dyDescent="0.3">
      <c r="C88" s="40"/>
      <c r="D88" s="40"/>
      <c r="E88" s="41"/>
      <c r="H88" s="42"/>
      <c r="I88" s="43"/>
    </row>
    <row r="89" spans="1:29" x14ac:dyDescent="0.25">
      <c r="C89" s="44"/>
      <c r="D89" s="40"/>
      <c r="E89" s="45"/>
    </row>
    <row r="90" spans="1:29" x14ac:dyDescent="0.25">
      <c r="C90" s="44"/>
      <c r="D90" s="40"/>
      <c r="E90" s="45"/>
    </row>
    <row r="91" spans="1:29" x14ac:dyDescent="0.25">
      <c r="C91" s="44"/>
      <c r="D91" s="40"/>
      <c r="E91" s="46"/>
    </row>
    <row r="92" spans="1:29" x14ac:dyDescent="0.25">
      <c r="C92" s="44"/>
      <c r="D92" s="40"/>
      <c r="E92" s="45"/>
    </row>
  </sheetData>
  <sheetProtection algorithmName="SHA-512" hashValue="NOnfg47mRlS3IYdW3LMqwPowi02y5UIt18N/uefsTBt7jwDxm0Ub92Y3xscoBkKrWlmZvPR87IlaX4pqmD9/lQ==" saltValue="mIh5VeJ1Z38wR2alBndZbQ==" spinCount="100000" sheet="1" objects="1" scenarios="1" selectLockedCells="1"/>
  <autoFilter ref="B5:G86"/>
  <mergeCells count="21">
    <mergeCell ref="F41:F56"/>
    <mergeCell ref="F58:F61"/>
    <mergeCell ref="F63:F66"/>
    <mergeCell ref="F68:F73"/>
    <mergeCell ref="F75:F83"/>
    <mergeCell ref="H2:I3"/>
    <mergeCell ref="B84:G84"/>
    <mergeCell ref="B67:G67"/>
    <mergeCell ref="B74:G74"/>
    <mergeCell ref="B62:G62"/>
    <mergeCell ref="B18:G18"/>
    <mergeCell ref="B13:G13"/>
    <mergeCell ref="B9:G9"/>
    <mergeCell ref="B29:G29"/>
    <mergeCell ref="B40:G40"/>
    <mergeCell ref="B57:G57"/>
    <mergeCell ref="F6:F8"/>
    <mergeCell ref="F10:F12"/>
    <mergeCell ref="F14:F17"/>
    <mergeCell ref="F19:F28"/>
    <mergeCell ref="F30:F39"/>
  </mergeCells>
  <hyperlinks>
    <hyperlink ref="D23" r:id="rId1"/>
    <hyperlink ref="D46" display=" דיזל 3008 active"/>
    <hyperlink ref="D59" r:id="rId2"/>
    <hyperlink ref="D68" display="טריטון - 2.2 אוט' Desert 4X4"/>
    <hyperlink ref="D70" r:id="rId3" display="היילקס - אוט' 4X4 ACTIVE דיזל"/>
    <hyperlink ref="D19" r:id="rId4"/>
    <hyperlink ref="D26" display="niro -1.6 היברידי-נטען LX PLUS"/>
    <hyperlink ref="D41" display="ספורטאז בנזין"/>
    <hyperlink ref="D48" r:id="rId5"/>
    <hyperlink ref="D30" r:id="rId6" display="C-HR היברידי 1.8 ליטר C-HIC "/>
    <hyperlink ref="D21" display="קורולה 1.8 היברידי Space - סטיישן"/>
    <hyperlink ref="D24" r:id="rId7"/>
    <hyperlink ref="D25" r:id="rId8"/>
    <hyperlink ref="D60" display="SONATA Hybrid"/>
    <hyperlink ref="D51" r:id="rId9"/>
    <hyperlink ref="D52" r:id="rId10"/>
    <hyperlink ref="D53" r:id="rId11"/>
    <hyperlink ref="D54" r:id="rId12"/>
    <hyperlink ref="D55" r:id="rId13"/>
    <hyperlink ref="D56" r:id="rId14"/>
    <hyperlink ref="D58" r:id="rId15"/>
    <hyperlink ref="D71" r:id="rId16"/>
    <hyperlink ref="D72" r:id="rId17"/>
    <hyperlink ref="D8" r:id="rId18"/>
    <hyperlink ref="D6" r:id="rId19"/>
    <hyperlink ref="D11" r:id="rId20" display="C3 הצ'בק"/>
    <hyperlink ref="D14" r:id="rId21"/>
    <hyperlink ref="D17" r:id="rId22"/>
    <hyperlink ref="D15" r:id="rId23"/>
    <hyperlink ref="D44" r:id="rId24" display="TIGGO 7 PRO"/>
    <hyperlink ref="D31" r:id="rId25" display="SHINE C4 סיטרואן"/>
    <hyperlink ref="D35" r:id="rId26"/>
    <hyperlink ref="D12" r:id="rId27" display="i10 prime plus"/>
    <hyperlink ref="D16" r:id="rId28"/>
    <hyperlink ref="D49" r:id="rId29" display="https://www.mitsubishi-israel.co.il/models/eclipse-cross/"/>
    <hyperlink ref="D50" r:id="rId30" display="https://www.mitsubishi-israel.co.il/models/eclipse-cross/"/>
    <hyperlink ref="D43" r:id="rId31"/>
    <hyperlink ref="D22" r:id="rId32"/>
    <hyperlink ref="D75" r:id="rId33"/>
    <hyperlink ref="D76" r:id="rId34"/>
    <hyperlink ref="D80" r:id="rId35" location="hero"/>
    <hyperlink ref="D81" r:id="rId36" location="hero"/>
    <hyperlink ref="D34" r:id="rId37"/>
    <hyperlink ref="D7" r:id="rId38"/>
    <hyperlink ref="D20" r:id="rId39"/>
    <hyperlink ref="D27" r:id="rId40"/>
    <hyperlink ref="D78" r:id="rId41"/>
    <hyperlink ref="D79" r:id="rId42"/>
    <hyperlink ref="D38" r:id="rId43" display="KAMIK AMBITION"/>
    <hyperlink ref="D39" r:id="rId44" display="KAROK AMBITION"/>
    <hyperlink ref="D66" r:id="rId45"/>
    <hyperlink ref="D10" r:id="rId46"/>
    <hyperlink ref="D77" r:id="rId47"/>
  </hyperlinks>
  <pageMargins left="0.7" right="0.7" top="0.75" bottom="0.75" header="0.3" footer="0.3"/>
  <pageSetup paperSize="9" orientation="portrait" horizontalDpi="4294967293" verticalDpi="4294967293"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653d3a-ac51-4720-af56-ad263d8f9436">
      <Terms xmlns="http://schemas.microsoft.com/office/infopath/2007/PartnerControls"/>
    </lcf76f155ced4ddcb4097134ff3c332f>
    <TaxCatchAll xmlns="ff05ff85-3d38-40b8-9526-585a8212dd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91A669A68086A4888177E28D820ED7B" ma:contentTypeVersion="16" ma:contentTypeDescription="צור מסמך חדש." ma:contentTypeScope="" ma:versionID="abd58730c5328318e8c7c7a24de69def">
  <xsd:schema xmlns:xsd="http://www.w3.org/2001/XMLSchema" xmlns:xs="http://www.w3.org/2001/XMLSchema" xmlns:p="http://schemas.microsoft.com/office/2006/metadata/properties" xmlns:ns2="ff05ff85-3d38-40b8-9526-585a8212dd18" xmlns:ns3="66653d3a-ac51-4720-af56-ad263d8f9436" targetNamespace="http://schemas.microsoft.com/office/2006/metadata/properties" ma:root="true" ma:fieldsID="e9b71ab7975589e1aafbb6782cbb209c" ns2:_="" ns3:_="">
    <xsd:import namespace="ff05ff85-3d38-40b8-9526-585a8212dd18"/>
    <xsd:import namespace="66653d3a-ac51-4720-af56-ad263d8f94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5ff85-3d38-40b8-9526-585a8212dd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735037-45ae-4a8b-8cfa-adb0edd58e20}" ma:internalName="TaxCatchAll" ma:showField="CatchAllData" ma:web="ff05ff85-3d38-40b8-9526-585a8212dd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3d3a-ac51-4720-af56-ad263d8f94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ddcc11-facf-4811-88af-2ddd734e71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9646FD-987E-44D0-BD60-D777C03B8841}">
  <ds:schemaRefs>
    <ds:schemaRef ds:uri="http://schemas.microsoft.com/office/infopath/2007/PartnerControls"/>
    <ds:schemaRef ds:uri="http://schemas.microsoft.com/office/2006/documentManagement/types"/>
    <ds:schemaRef ds:uri="ff05ff85-3d38-40b8-9526-585a8212dd18"/>
    <ds:schemaRef ds:uri="http://purl.org/dc/elements/1.1/"/>
    <ds:schemaRef ds:uri="http://schemas.openxmlformats.org/package/2006/metadata/core-properties"/>
    <ds:schemaRef ds:uri="66653d3a-ac51-4720-af56-ad263d8f9436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D67FE9-2B45-4F10-BDA7-4F7053AD65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0EF644-873B-499F-AA67-F766E7C345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05ff85-3d38-40b8-9526-585a8212dd18"/>
    <ds:schemaRef ds:uri="66653d3a-ac51-4720-af56-ad263d8f9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הצעת מחיר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גלית אופק, עו"ד</cp:lastModifiedBy>
  <dcterms:created xsi:type="dcterms:W3CDTF">2022-05-04T06:48:56Z</dcterms:created>
  <dcterms:modified xsi:type="dcterms:W3CDTF">2023-05-18T09:51:16Z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0x010100191A669A68086A4888177E28D820ED7B</vt:lpwstr>
  </property>
  <property fmtid="{D5CDD505-2E9C-101B-9397-08002B2CF9AE}" pid="3" name="MediaServiceImageTags">
    <vt:lpwstr/>
  </property>
  <property fmtid="{D5CDD505-2E9C-101B-9397-08002B2CF9AE}" pid="4" name="OrgAtt">
    <vt:lpwstr>20;#אגף חוזים, רכש ולוגיסטיקה|cbf3a6d4-dc8f-470b-92d6-b75445a671e3</vt:lpwstr>
  </property>
  <property fmtid="{D5CDD505-2E9C-101B-9397-08002B2CF9AE}" pid="5" name="KeyWords">
    <vt:lpwstr/>
  </property>
  <property fmtid="{D5CDD505-2E9C-101B-9397-08002B2CF9AE}" pid="6" name="_dlc_DocIdItemGuid">
    <vt:lpwstr>dafe2730-06e8-4812-b913-fca83889d33e</vt:lpwstr>
  </property>
</Properties>
</file>